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27795" windowHeight="12525" activeTab="0"/>
  </bookViews>
  <sheets>
    <sheet name="Лист1" sheetId="1" r:id="rId1"/>
    <sheet name="Лист2" sheetId="2" r:id="rId2"/>
    <sheet name="Лист3" sheetId="3" r:id="rId3"/>
  </sheets>
  <definedNames>
    <definedName name="_xlnm.Print_Titles" localSheetId="0">'Лист1'!$3:$3</definedName>
  </definedNames>
  <calcPr fullCalcOnLoad="1"/>
</workbook>
</file>

<file path=xl/sharedStrings.xml><?xml version="1.0" encoding="utf-8"?>
<sst xmlns="http://schemas.openxmlformats.org/spreadsheetml/2006/main" count="128" uniqueCount="128">
  <si>
    <t>Наименование показателей</t>
  </si>
  <si>
    <t>Изменение</t>
  </si>
  <si>
    <t>НАЛОГОВЫЕ И НЕНАЛОГОВЫЕ ДОХОДЫ</t>
  </si>
  <si>
    <t>Налоговые доходы</t>
  </si>
  <si>
    <t>Налог на прибыль организаций</t>
  </si>
  <si>
    <t>Налог на доходы физических лиц</t>
  </si>
  <si>
    <t>Акцизы по подакцизным товарам (продукции), производимым на территории РФ</t>
  </si>
  <si>
    <t>Налог, взимаемый в связи с применением упрощенной системы налогообложения</t>
  </si>
  <si>
    <t>Налог на имущество организаций</t>
  </si>
  <si>
    <t>Транспортный налог</t>
  </si>
  <si>
    <t>Налог на игорный бизнес</t>
  </si>
  <si>
    <t>Сбор за пользование объектами животного мира</t>
  </si>
  <si>
    <t>Государственная пошлина за государственную регистрацию, а также за совершение прочих юридически значимых действий</t>
  </si>
  <si>
    <t>Неналоговые доходы</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</si>
  <si>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РФ</t>
  </si>
  <si>
    <t>Проценты, полученные от предоставления бюджетных кредитов внутри страны за счет средств бюджетов субъектов РФ</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</si>
  <si>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РФ (за исключением земельных участков бюджетных и автономных учреждений субъектов РФ)</t>
  </si>
  <si>
    <t>Доходы от сдачи в аренду имущества, находящегося в оперативном управлении органов государственной власти субъектов РФ и созданных ими учреждений (за исключением имущества бюджетных и автономных учреждений субъектов РФ)</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</si>
  <si>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</si>
  <si>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РФ</t>
  </si>
  <si>
    <t>Плата за негативное воздействие на окружающую среду</t>
  </si>
  <si>
    <t>Платежи при пользовании недрами</t>
  </si>
  <si>
    <t>Плата за использование лесов</t>
  </si>
  <si>
    <t>Доходы от оказания платных услуг (работ)</t>
  </si>
  <si>
    <t>Доходы от компенсации затрат государства</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</si>
  <si>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</si>
  <si>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собственности субъектов РФ (за исключением земельных участков бюджетных и автономных учреждений субъектов РФ)</t>
  </si>
  <si>
    <t>Прочие неналоговые доходы бюджетов субъектов РФ</t>
  </si>
  <si>
    <t>БЕЗВОЗМЕЗДНЫЕ ПОСТУПЛЕНИЯ</t>
  </si>
  <si>
    <t>Безвозмездные поступления от других бюджетов бюджетной системы РФ</t>
  </si>
  <si>
    <t>Дотации бюджетам субъектов РФ и муниципальных образований</t>
  </si>
  <si>
    <t>Дотации бюджетам субъектов РФ на поддержку мер по обеспечению сбалансированности бюджетов</t>
  </si>
  <si>
    <t>Субсидии бюджетам субъектов РФ на реализацию федеральных целевых программ</t>
  </si>
  <si>
    <t>Субсидии бюджетам субъектов РФ на софинансирование капитальных вложений в объекты государственной (муниципальной) собственности</t>
  </si>
  <si>
    <t>Субсидии бюджетам субъектов РФ на оказание адресной финансовой поддержки спортивным организациям, осуществляющим подготовку спортивного резерва для сборных команд РФ</t>
  </si>
  <si>
    <t>Субсидии бюджетам субъектов РФ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</si>
  <si>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РФ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</si>
  <si>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РФ на возмещение части затрат на приобретение элитных семян</t>
  </si>
  <si>
    <t>Субсидии бюджетам субъектов РФ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</si>
  <si>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РФ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</si>
  <si>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Субсидии бюджетам субъектов РФ на оказание несвязанной поддержки сельскохозяйственным товаропроизводителям в области растениеводства</t>
  </si>
  <si>
    <t>Субсидии бюджетам субъектов РФ на поддержку племенного животноводства</t>
  </si>
  <si>
    <t>Субсидии бюджетам субъектов РФ на 1 килограмм реализованного и (или) отгруженного на собственную переработку молока</t>
  </si>
  <si>
    <t>Субсидии бюджетам субъектов РФ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</si>
  <si>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РФ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</si>
  <si>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Субсидии бюджетам субъектов РФ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</si>
  <si>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РФ на поддержку начинающих фермеров</t>
  </si>
  <si>
    <t>Субсидии бюджетам субъектов РФ на развитие семейных животноводческих ферм</t>
  </si>
  <si>
    <t>Субсидии бюджетам субъектов РФ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</si>
  <si>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РФ на реализацию отдельных мероприятий государственной программы РФ "Развитие здравоохранения"</t>
  </si>
  <si>
    <t>Субсидии бюджетам субъектов РФ на социальную поддержку Героев Советского Союза, Героев РФ и полных кавалеров ордена Славы</t>
  </si>
  <si>
    <t>Субсидии бюджетам субъектов РФ на социальную поддержку Героев Социалистического Труда, Героев Труда РФ и полных кавалеров ордена Трудовой Славы</t>
  </si>
  <si>
    <t>Субсидии бюджетам субъектов РФ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</si>
  <si>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РФ на поддержку региональных проектов в сфере информационных технологий</t>
  </si>
  <si>
    <t>Субсидии бюджетам субъектов РФ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</si>
  <si>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РФ в целях софинансирования расходов, возникающих при оказании гражданам РФ высокотехнологичной медицинской помощи, не включенной в базовую программу обязательного медицинского страхования</t>
  </si>
  <si>
    <t>Субсидии бюджетам субъектов РФ на возмещение части процентной ставки по краткосрочным кредитам (займам) на развитие молочного скотоводства</t>
  </si>
  <si>
    <t>Субсидии бюджетам субъектов РФ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</si>
  <si>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бюджетам субъектов РФ на оплату жилищно-коммунальных услуг отдельным категориям граждан</t>
  </si>
  <si>
    <t>Субвенции бюджетам субъектов РФ на осуществление переданного полномочия РФ по осуществлению ежегодной денежной выплаты лицам, награжденным нагрудным знаком "Почетный донор России"</t>
  </si>
  <si>
    <t>Субвенции бюджетам субъектов РФ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</si>
  <si>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</si>
  <si>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РФ на осуществление первичного воинского учета на территориях, где отсутствуют военные комиссариаты</t>
  </si>
  <si>
    <t>Субвенции бюджетам субъектов РФ на осуществление отдельных полномочий в области лесных отношений</t>
  </si>
  <si>
    <t>Субвенции бюджетам субъектов РФ на осуществление отдельных полномочий в области водных отношений</t>
  </si>
  <si>
    <t>Субвенции бюджетам субъектов РФ на выплату единовременного пособия при всех формах устройства детей, лишенных родительского попечения, в семью</t>
  </si>
  <si>
    <t>Субвенции бюджетам субъектов РФ на реализацию полномочий РФ по осуществлению социальных выплат безработным гражданам</t>
  </si>
  <si>
    <t>Субвенции бюджетам субъектов РФ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</si>
  <si>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r>
      <t xml:space="preserve">Субвенции бюджетам субъектов РФ на обеспечение жильем отдельных категорий граждан, установленных Федеральным </t>
    </r>
    <r>
      <rPr>
        <sz val="12"/>
        <rFont val="Times New Roman"/>
        <family val="1"/>
      </rPr>
      <t>законом</t>
    </r>
    <r>
      <rPr>
        <sz val="12"/>
        <color indexed="8"/>
        <rFont val="Times New Roman"/>
        <family val="1"/>
      </rPr>
      <t xml:space="preserve"> от 12 января 1995 года N 5-ФЗ "О ветеранах", в соответствии с </t>
    </r>
    <r>
      <rPr>
        <sz val="12"/>
        <rFont val="Times New Roman"/>
        <family val="1"/>
      </rPr>
      <t>Указом</t>
    </r>
    <r>
      <rPr>
        <sz val="12"/>
        <color indexed="8"/>
        <rFont val="Times New Roman"/>
        <family val="1"/>
      </rPr>
      <t xml:space="preserve"> Президента РФ от 7 мая 2008 года N 714 "Об обеспечении жильем ветеранов Великой Отечественной войны 1941 - 1945 годов"</t>
    </r>
  </si>
  <si>
    <r>
      <t xml:space="preserve">Субвенции бюджетам субъектов РФ на обеспечение жильем отдельных категорий граждан, установленных Федеральными законами от 12 января 1995 года </t>
    </r>
    <r>
      <rPr>
        <sz val="12"/>
        <rFont val="Times New Roman"/>
        <family val="1"/>
      </rPr>
      <t>N 5-ФЗ</t>
    </r>
    <r>
      <rPr>
        <sz val="12"/>
        <color indexed="8"/>
        <rFont val="Times New Roman"/>
        <family val="1"/>
      </rPr>
      <t xml:space="preserve"> "О ветеранах" и от 24 ноября 1995 года </t>
    </r>
    <r>
      <rPr>
        <sz val="12"/>
        <rFont val="Times New Roman"/>
        <family val="1"/>
      </rPr>
      <t>N 181-ФЗ</t>
    </r>
    <r>
      <rPr>
        <sz val="12"/>
        <color indexed="8"/>
        <rFont val="Times New Roman"/>
        <family val="1"/>
      </rPr>
      <t xml:space="preserve"> "О социальной защите инвалидов в РФ"</t>
    </r>
  </si>
  <si>
    <t>Субвенции бюджетам субъектов РФ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</si>
  <si>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РФ на осуществление переданных полномочий РФ по предоставлению отдельных мер социальной поддержки граждан, подвергшихся воздействию радиации</t>
  </si>
  <si>
    <t>Единая субвенция бюджетам субъектов РФ</t>
  </si>
  <si>
    <t>Межбюджетные трансферты, передаваемые бюджетам субъектов РФ на содержание депутатов Государственной Думы и их помощников</t>
  </si>
  <si>
    <t>Межбюджетные трансферты, передаваемые бюджетам субъектов РФ на содержание членов Совета Федерации и их помощников</t>
  </si>
  <si>
    <t>Межбюджетные трансферты, передаваемые бюджетам субъектов РФ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</si>
  <si>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РФ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</si>
  <si>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РФ на выплату стипендий Президента РФ и Правительства РФ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РФ</t>
  </si>
  <si>
    <t>Межбюджетные трансферты, передаваемые бюджетам субъектов РФ на единовременные компенсационные выплаты медицинским работникам</t>
  </si>
  <si>
    <t>Межбюджетные трансферты, передаваемые бюджетам субъектов РФ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</si>
  <si>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субъектов РФ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</si>
  <si>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РФ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</si>
  <si>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Межбюджетные трансферты, передаваемые бюджетам субъектов РФ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</si>
  <si>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РФ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</si>
  <si>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передаваемые бюджетам субъектов РФ на реализацию мероприятий по профилактике ВИЧ-инфекции и гепатитов B и C</t>
  </si>
  <si>
    <t>Безвозмездные поступления от государственных (муниципальных) организаций</t>
  </si>
  <si>
    <t>Безвозмездные поступления в бюджеты субъектов РФ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</si>
  <si>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ИТОГО ДОХОДОВ</t>
  </si>
  <si>
    <t>Доходы от использования имущества, находящегося в государственной и муниципальной собственности</t>
  </si>
  <si>
    <t>Плата по соглашениям об установлении сервитута, заключенным органами исполнительной власти субъектов РФ,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РФ</t>
  </si>
  <si>
    <t>Платежи при пользовании природными ресурсами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</si>
  <si>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</si>
  <si>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</si>
  <si>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</si>
  <si>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</si>
  <si>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Субсидии бюджетам бюджетной системы РФ (межбюджетные субсидии)</t>
  </si>
  <si>
    <t>Субсидии бюджетам субъектов РФ на софинансирование социальных программ субъектов РФ,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</si>
  <si>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РФ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</si>
  <si>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субъектов РФ на приобретение специализированной лесопожарной техники и оборудования</t>
  </si>
  <si>
    <t>Субсидии бюджетам субъектов РФ на реализацию мероприятий государственной программы РФ "Доступная среда" на 2011-2020 годы</t>
  </si>
  <si>
    <t>Субсидии бюджетам субъектов РФ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</si>
  <si>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РФ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</si>
  <si>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Субсидии бюджетам субъектов РФ на поддержку племенного крупного рогатого скота молочного направления</t>
  </si>
  <si>
    <t>Субвенции бюджетам субъектов РФ и муниципальных образований</t>
  </si>
  <si>
    <t>Субвенции бюджетам субъектов РФ на оказание отдельным категориям граждан государственной социальной помощи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</si>
  <si>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РФ на обеспечение жильем граждан, уволенных с военной службы (службы), и приравненных к ним лиц</t>
  </si>
  <si>
    <t>Субвенции бюджетам субъектов РФ на проведение Всероссийской сельскохозяйственной переписи в 2016 году</t>
  </si>
  <si>
    <t>Субвенции бюджетам субъектов РФ на составление (изменение) списков кандидатов в присяжные заседатели федеральных судов общей юрисдикции в РФ</t>
  </si>
  <si>
    <t>Иные межбюджетные трансферты</t>
  </si>
  <si>
    <t>Межбюджетные трансферты, передаваемые бюджетам субъектов РФ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</si>
  <si>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РФ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РФ</t>
  </si>
  <si>
    <t>Межбюджетные трансферты, передаваемые бюджетам субъектов РФ на финансовое обеспечение мероприятий, связанных с отдыхом и оздоровлением детей, находящихся в трудной жизненной ситуации</t>
  </si>
  <si>
    <t>Безвозмездные поступления в бюджеты субъектов РФ от государственной корпорации - Фонда содействия реформированию жилищно-коммунального хозяйства на обеспечение мероприятий по модернизациисистем коммунальной инфраструктуры</t>
  </si>
  <si>
    <t>Субсидии бюджетам субъектов РФ на государственную поддержку малого и среднего предпринимательства, включая крестьянские (фермерские) хозяйства</t>
  </si>
  <si>
    <t>Субсидии бюджетам субъектов РФ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РФ соотечественников, проживающих за рубежом</t>
  </si>
  <si>
    <t>Субсидии бюджетам субъектов РФ на поощрение лучших учителей</t>
  </si>
  <si>
    <t>Субсидии бюджетам субъектов РФ на реализацию дополнительных мероприятий в сфере занятости населения, направленных на снижение напряженности на рынке труда субъектов РФ</t>
  </si>
  <si>
    <t>Субсидии бюджетам субъектов РФ на государственную поддержку молодежного предпринимательства</t>
  </si>
  <si>
    <t>Межбюджетные трансферты бюджетам субъектов РФ на выплату единовременного денежного поощрения при награждении орденом "Родительская слава"</t>
  </si>
  <si>
    <t>Межбюджетные трансферты, передаваемые бюджетам субъектов РФ на компенсацию расходов, связанных с оказанием медицинскими организациями, подведомственными органам исполнительной власти субъектов РФ, органам местного самоуправления, в 2014 - 2016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</si>
  <si>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субъектов РФ на комплектование книгами для детей и юношества фондов государственных и муниципальных библиотек за счет средств резервного фонда Президента РФ</t>
  </si>
  <si>
    <t>Межбюджетные трансферты, передаваемые бюджетам субъектов РФ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</si>
  <si>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</si>
  <si>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Межбюджетные трансферты, передаваемые бюджетам субъектов Российской Федерации для компенсации дополнительных расходов, возникших в результате решений, принятых органами власти другого уровня</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</si>
  <si>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</si>
  <si>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Законопроект</t>
  </si>
  <si>
    <t>Закон от 29.11.2016</t>
  </si>
  <si>
    <t>Приросты доходов областного бюджета на 2016 год (руб.)</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</si>
</sst>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s>
  <fonts count="47">
    <font>
      <sz val="11"/>
      <color theme="1"/>
      <name val="Calibri"/>
      <family val="2"/>
    </font>
    <font>
      <sz val="11"/>
      <color indexed="8"/>
      <name val="Calibri"/>
      <family val="2"/>
    </font>
    <font>
      <b/>
      <sz val="12"/>
      <color indexed="8"/>
      <name val="Times New Roman"/>
      <family val="1"/>
    </font>
    <font>
      <sz val="12"/>
      <color indexed="8"/>
      <name val="Times New Roman"/>
      <family val="1"/>
    </font>
    <font>
      <b/>
      <i/>
      <sz val="12"/>
      <color indexed="8"/>
      <name val="Times New Roman"/>
      <family val="1"/>
    </font>
    <font>
      <i/>
      <sz val="12"/>
      <color indexed="8"/>
      <name val="Times New Roman"/>
      <family val="1"/>
    </font>
    <font>
      <sz val="12"/>
      <name val="Times New Roman"/>
      <family val="1"/>
    </font>
    <font>
      <u val="single"/>
      <sz val="11"/>
      <color indexed="12"/>
      <name val="Calibri"/>
      <family val="2"/>
    </font>
    <font>
      <b/>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i/>
      <sz val="12"/>
      <color theme="1"/>
      <name val="Times New Roman"/>
      <family val="1"/>
    </font>
    <font>
      <b/>
      <i/>
      <sz val="12"/>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style="medium"/>
      <bottom style="medium"/>
    </border>
    <border>
      <left style="medium"/>
      <right/>
      <top/>
      <bottom style="medium"/>
    </border>
    <border>
      <left style="thin"/>
      <right style="thin"/>
      <top style="thin"/>
      <bottom style="thin"/>
    </border>
    <border>
      <left style="medium"/>
      <right/>
      <top style="medium"/>
      <bottom style="medium"/>
    </border>
    <border>
      <left/>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30">
    <xf numFmtId="0" fontId="0" fillId="0" borderId="0" xfId="0" applyFont="1" applyAlignment="1">
      <alignment/>
    </xf>
    <xf numFmtId="0" fontId="42" fillId="0" borderId="10" xfId="0" applyNumberFormat="1" applyFont="1" applyBorder="1" applyAlignment="1">
      <alignment horizontal="center" vertical="center" wrapText="1"/>
    </xf>
    <xf numFmtId="0" fontId="42" fillId="0" borderId="11" xfId="0" applyNumberFormat="1" applyFont="1" applyBorder="1" applyAlignment="1">
      <alignment horizontal="center" vertical="center" wrapText="1"/>
    </xf>
    <xf numFmtId="0" fontId="43" fillId="0" borderId="0" xfId="0" applyFont="1" applyAlignment="1">
      <alignment wrapText="1"/>
    </xf>
    <xf numFmtId="0" fontId="42" fillId="0" borderId="0" xfId="0" applyNumberFormat="1" applyFont="1" applyBorder="1" applyAlignment="1">
      <alignment horizontal="center" vertical="center" wrapText="1"/>
    </xf>
    <xf numFmtId="0" fontId="43" fillId="0" borderId="0" xfId="0" applyNumberFormat="1" applyFont="1" applyBorder="1" applyAlignment="1">
      <alignment horizontal="center" vertical="center" wrapText="1"/>
    </xf>
    <xf numFmtId="0" fontId="42" fillId="0" borderId="0" xfId="0" applyFont="1" applyAlignment="1">
      <alignment wrapText="1"/>
    </xf>
    <xf numFmtId="0" fontId="42" fillId="0" borderId="12" xfId="0" applyNumberFormat="1" applyFont="1" applyBorder="1" applyAlignment="1">
      <alignment vertical="center" wrapText="1"/>
    </xf>
    <xf numFmtId="0" fontId="43" fillId="0" borderId="12" xfId="0" applyNumberFormat="1" applyFont="1" applyBorder="1" applyAlignment="1">
      <alignment vertical="center" wrapText="1"/>
    </xf>
    <xf numFmtId="3" fontId="42" fillId="0" borderId="10" xfId="0" applyNumberFormat="1" applyFont="1" applyBorder="1" applyAlignment="1">
      <alignment horizontal="right" vertical="center" wrapText="1"/>
    </xf>
    <xf numFmtId="3" fontId="43" fillId="0" borderId="10" xfId="0" applyNumberFormat="1" applyFont="1" applyBorder="1" applyAlignment="1">
      <alignment horizontal="right" vertical="center" wrapText="1"/>
    </xf>
    <xf numFmtId="3" fontId="43" fillId="0" borderId="10" xfId="0" applyNumberFormat="1" applyFont="1" applyBorder="1" applyAlignment="1">
      <alignment vertical="center"/>
    </xf>
    <xf numFmtId="3" fontId="44" fillId="0" borderId="10" xfId="0" applyNumberFormat="1" applyFont="1" applyBorder="1" applyAlignment="1">
      <alignment vertical="center"/>
    </xf>
    <xf numFmtId="0" fontId="44" fillId="0" borderId="12" xfId="0" applyNumberFormat="1" applyFont="1" applyBorder="1" applyAlignment="1">
      <alignment vertical="center" wrapText="1"/>
    </xf>
    <xf numFmtId="0" fontId="6" fillId="0" borderId="12" xfId="42" applyNumberFormat="1" applyFont="1" applyBorder="1" applyAlignment="1">
      <alignment vertical="center" wrapText="1"/>
    </xf>
    <xf numFmtId="0" fontId="45" fillId="0" borderId="12" xfId="0" applyNumberFormat="1" applyFont="1" applyBorder="1" applyAlignment="1">
      <alignment vertical="center" wrapText="1"/>
    </xf>
    <xf numFmtId="3" fontId="44" fillId="0" borderId="10" xfId="0" applyNumberFormat="1" applyFont="1" applyBorder="1" applyAlignment="1">
      <alignment horizontal="right" vertical="center" wrapText="1"/>
    </xf>
    <xf numFmtId="0" fontId="43" fillId="0" borderId="10" xfId="0" applyFont="1" applyBorder="1" applyAlignment="1">
      <alignment wrapText="1"/>
    </xf>
    <xf numFmtId="3" fontId="42" fillId="0" borderId="10" xfId="0" applyNumberFormat="1" applyFont="1" applyBorder="1" applyAlignment="1">
      <alignment vertical="center"/>
    </xf>
    <xf numFmtId="0" fontId="43" fillId="0" borderId="12" xfId="0" applyFont="1" applyBorder="1" applyAlignment="1">
      <alignment wrapText="1"/>
    </xf>
    <xf numFmtId="0" fontId="45" fillId="0" borderId="10" xfId="0" applyFont="1" applyBorder="1" applyAlignment="1">
      <alignment/>
    </xf>
    <xf numFmtId="164" fontId="42" fillId="0" borderId="10" xfId="0" applyNumberFormat="1" applyFont="1" applyBorder="1" applyAlignment="1">
      <alignment horizontal="right" vertical="center" wrapText="1"/>
    </xf>
    <xf numFmtId="164" fontId="43" fillId="0" borderId="10" xfId="0" applyNumberFormat="1" applyFont="1" applyBorder="1" applyAlignment="1">
      <alignment horizontal="right" vertical="center" wrapText="1"/>
    </xf>
    <xf numFmtId="164" fontId="44" fillId="0" borderId="10" xfId="0" applyNumberFormat="1" applyFont="1" applyBorder="1" applyAlignment="1">
      <alignment horizontal="right" vertical="center" wrapText="1"/>
    </xf>
    <xf numFmtId="3" fontId="6" fillId="33" borderId="13" xfId="0" applyNumberFormat="1" applyFont="1" applyFill="1" applyBorder="1" applyAlignment="1">
      <alignment horizontal="right" vertical="center"/>
    </xf>
    <xf numFmtId="3" fontId="43" fillId="0" borderId="0" xfId="0" applyNumberFormat="1" applyFont="1" applyAlignment="1">
      <alignment wrapText="1"/>
    </xf>
    <xf numFmtId="0" fontId="46" fillId="0" borderId="0" xfId="0" applyNumberFormat="1" applyFont="1" applyBorder="1" applyAlignment="1">
      <alignment horizontal="center" vertical="center" wrapText="1"/>
    </xf>
    <xf numFmtId="0" fontId="42" fillId="0" borderId="14" xfId="0" applyNumberFormat="1" applyFont="1" applyBorder="1" applyAlignment="1">
      <alignment horizontal="right" vertical="center" wrapText="1"/>
    </xf>
    <xf numFmtId="0" fontId="43" fillId="0" borderId="15" xfId="0" applyFont="1" applyBorder="1" applyAlignment="1">
      <alignment vertical="center" wrapText="1"/>
    </xf>
    <xf numFmtId="0" fontId="43" fillId="0" borderId="11" xfId="0" applyFont="1"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DD6F328884A40D8C239373C60BEF4B7C5A0F08F9E3BE8B71499499B46ECCA4AAD85342D82658AB18MCo3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30"/>
  <sheetViews>
    <sheetView tabSelected="1" zoomScalePageLayoutView="0" workbookViewId="0" topLeftCell="A1">
      <selection activeCell="C35" sqref="C35"/>
    </sheetView>
  </sheetViews>
  <sheetFormatPr defaultColWidth="9.140625" defaultRowHeight="15"/>
  <cols>
    <col min="1" max="1" width="90.57421875" style="3" customWidth="1"/>
    <col min="2" max="2" width="15.421875" style="3" bestFit="1" customWidth="1"/>
    <col min="3" max="3" width="16.8515625" style="3" customWidth="1"/>
    <col min="4" max="4" width="16.28125" style="3" bestFit="1" customWidth="1"/>
    <col min="5" max="5" width="18.140625" style="3" customWidth="1"/>
    <col min="6" max="16384" width="9.140625" style="3" customWidth="1"/>
  </cols>
  <sheetData>
    <row r="1" spans="1:4" ht="18.75">
      <c r="A1" s="26" t="s">
        <v>127</v>
      </c>
      <c r="B1" s="26"/>
      <c r="C1" s="26"/>
      <c r="D1" s="26"/>
    </row>
    <row r="2" spans="1:4" ht="16.5" thickBot="1">
      <c r="A2" s="4"/>
      <c r="B2" s="4"/>
      <c r="C2" s="4"/>
      <c r="D2" s="5"/>
    </row>
    <row r="3" spans="1:4" ht="32.25" thickBot="1">
      <c r="A3" s="1" t="s">
        <v>0</v>
      </c>
      <c r="B3" s="2" t="s">
        <v>126</v>
      </c>
      <c r="C3" s="2" t="s">
        <v>125</v>
      </c>
      <c r="D3" s="2" t="s">
        <v>1</v>
      </c>
    </row>
    <row r="4" spans="1:4" ht="16.5" thickBot="1">
      <c r="A4" s="7" t="s">
        <v>2</v>
      </c>
      <c r="B4" s="9">
        <f>B5+B15</f>
        <v>50043520520</v>
      </c>
      <c r="C4" s="9">
        <f>C5+C15</f>
        <v>50043520520</v>
      </c>
      <c r="D4" s="21">
        <f>D5+D15</f>
        <v>0</v>
      </c>
    </row>
    <row r="5" spans="1:4" ht="16.5" thickBot="1">
      <c r="A5" s="7" t="s">
        <v>3</v>
      </c>
      <c r="B5" s="9">
        <f>B6+B7+B8+B9+B10+B11+B12+B13+B14</f>
        <v>49056730870</v>
      </c>
      <c r="C5" s="9">
        <f>C6+C7+C8+C9+C10+C11+C12+C13+C14</f>
        <v>49082426870</v>
      </c>
      <c r="D5" s="21">
        <f aca="true" t="shared" si="0" ref="D5:D64">C5-B5</f>
        <v>25696000</v>
      </c>
    </row>
    <row r="6" spans="1:4" ht="16.5" thickBot="1">
      <c r="A6" s="8" t="s">
        <v>4</v>
      </c>
      <c r="B6" s="10">
        <v>11519900000</v>
      </c>
      <c r="C6" s="10">
        <v>12684400000</v>
      </c>
      <c r="D6" s="22">
        <f t="shared" si="0"/>
        <v>1164500000</v>
      </c>
    </row>
    <row r="7" spans="1:4" ht="16.5" thickBot="1">
      <c r="A7" s="8" t="s">
        <v>5</v>
      </c>
      <c r="B7" s="10">
        <v>14649590000</v>
      </c>
      <c r="C7" s="10">
        <v>13990000000</v>
      </c>
      <c r="D7" s="22">
        <f t="shared" si="0"/>
        <v>-659590000</v>
      </c>
    </row>
    <row r="8" spans="1:4" ht="16.5" thickBot="1">
      <c r="A8" s="8" t="s">
        <v>6</v>
      </c>
      <c r="B8" s="10">
        <v>13419306200</v>
      </c>
      <c r="C8" s="10">
        <v>13419306200</v>
      </c>
      <c r="D8" s="22">
        <f t="shared" si="0"/>
        <v>0</v>
      </c>
    </row>
    <row r="9" spans="1:4" ht="16.5" thickBot="1">
      <c r="A9" s="8" t="s">
        <v>7</v>
      </c>
      <c r="B9" s="10">
        <v>1898400000</v>
      </c>
      <c r="C9" s="10">
        <v>1857000000</v>
      </c>
      <c r="D9" s="22">
        <f t="shared" si="0"/>
        <v>-41400000</v>
      </c>
    </row>
    <row r="10" spans="1:4" ht="16.5" thickBot="1">
      <c r="A10" s="8" t="s">
        <v>8</v>
      </c>
      <c r="B10" s="10">
        <v>6270687570</v>
      </c>
      <c r="C10" s="10">
        <v>5831800570</v>
      </c>
      <c r="D10" s="22">
        <f t="shared" si="0"/>
        <v>-438887000</v>
      </c>
    </row>
    <row r="11" spans="1:4" ht="16.5" thickBot="1">
      <c r="A11" s="8" t="s">
        <v>9</v>
      </c>
      <c r="B11" s="10">
        <v>1108600000</v>
      </c>
      <c r="C11" s="10">
        <v>1108600000</v>
      </c>
      <c r="D11" s="22">
        <f t="shared" si="0"/>
        <v>0</v>
      </c>
    </row>
    <row r="12" spans="1:4" ht="16.5" thickBot="1">
      <c r="A12" s="8" t="s">
        <v>10</v>
      </c>
      <c r="B12" s="10">
        <v>2300000</v>
      </c>
      <c r="C12" s="10">
        <v>2973000</v>
      </c>
      <c r="D12" s="22">
        <f t="shared" si="0"/>
        <v>673000</v>
      </c>
    </row>
    <row r="13" spans="1:4" ht="16.5" thickBot="1">
      <c r="A13" s="8" t="s">
        <v>11</v>
      </c>
      <c r="B13" s="10">
        <v>3500000</v>
      </c>
      <c r="C13" s="10">
        <v>3900000</v>
      </c>
      <c r="D13" s="22">
        <f t="shared" si="0"/>
        <v>400000</v>
      </c>
    </row>
    <row r="14" spans="1:4" ht="32.25" thickBot="1">
      <c r="A14" s="8" t="s">
        <v>12</v>
      </c>
      <c r="B14" s="10">
        <v>184447100</v>
      </c>
      <c r="C14" s="10">
        <v>184447100</v>
      </c>
      <c r="D14" s="22">
        <f t="shared" si="0"/>
        <v>0</v>
      </c>
    </row>
    <row r="15" spans="1:4" ht="16.5" thickBot="1">
      <c r="A15" s="7" t="s">
        <v>13</v>
      </c>
      <c r="B15" s="9">
        <f>B16+B24+B28+B31+B34+B35</f>
        <v>986789650</v>
      </c>
      <c r="C15" s="9">
        <f>C16+C24+C28+C31+C34+C35</f>
        <v>961093650</v>
      </c>
      <c r="D15" s="21">
        <f>C15-B15</f>
        <v>-25696000</v>
      </c>
    </row>
    <row r="16" spans="1:4" ht="32.25" thickBot="1">
      <c r="A16" s="13" t="s">
        <v>88</v>
      </c>
      <c r="B16" s="16">
        <f>SUM(B17:B23)</f>
        <v>111056350</v>
      </c>
      <c r="C16" s="16">
        <f>SUM(C17:C23)</f>
        <v>111096350</v>
      </c>
      <c r="D16" s="23">
        <f>C16-B16</f>
        <v>40000</v>
      </c>
    </row>
    <row r="17" spans="1:4" ht="48" thickBot="1">
      <c r="A17" s="8" t="s">
        <v>14</v>
      </c>
      <c r="B17" s="10">
        <v>4453000</v>
      </c>
      <c r="C17" s="10">
        <v>4453000</v>
      </c>
      <c r="D17" s="22">
        <f t="shared" si="0"/>
        <v>0</v>
      </c>
    </row>
    <row r="18" spans="1:4" ht="32.25" thickBot="1">
      <c r="A18" s="8" t="s">
        <v>15</v>
      </c>
      <c r="B18" s="10">
        <v>68000000</v>
      </c>
      <c r="C18" s="10">
        <v>68000000</v>
      </c>
      <c r="D18" s="22">
        <f t="shared" si="0"/>
        <v>0</v>
      </c>
    </row>
    <row r="19" spans="1:4" ht="48" thickBot="1">
      <c r="A19" s="8" t="s">
        <v>16</v>
      </c>
      <c r="B19" s="10">
        <v>16700000</v>
      </c>
      <c r="C19" s="10">
        <v>16700000</v>
      </c>
      <c r="D19" s="22">
        <f t="shared" si="0"/>
        <v>0</v>
      </c>
    </row>
    <row r="20" spans="1:4" ht="48" thickBot="1">
      <c r="A20" s="8" t="s">
        <v>17</v>
      </c>
      <c r="B20" s="10">
        <v>9735350</v>
      </c>
      <c r="C20" s="10">
        <v>9735350</v>
      </c>
      <c r="D20" s="22">
        <f t="shared" si="0"/>
        <v>0</v>
      </c>
    </row>
    <row r="21" spans="1:4" ht="95.25" thickBot="1">
      <c r="A21" s="8" t="s">
        <v>18</v>
      </c>
      <c r="B21" s="10">
        <v>1000</v>
      </c>
      <c r="C21" s="10">
        <v>1000</v>
      </c>
      <c r="D21" s="22">
        <f t="shared" si="0"/>
        <v>0</v>
      </c>
    </row>
    <row r="22" spans="1:4" ht="63.75" thickBot="1">
      <c r="A22" s="8" t="s">
        <v>89</v>
      </c>
      <c r="B22" s="10">
        <v>109000</v>
      </c>
      <c r="C22" s="10">
        <v>149000</v>
      </c>
      <c r="D22" s="22">
        <f t="shared" si="0"/>
        <v>40000</v>
      </c>
    </row>
    <row r="23" spans="1:4" ht="32.25" thickBot="1">
      <c r="A23" s="8" t="s">
        <v>19</v>
      </c>
      <c r="B23" s="10">
        <v>12058000</v>
      </c>
      <c r="C23" s="10">
        <v>12058000</v>
      </c>
      <c r="D23" s="22">
        <f t="shared" si="0"/>
        <v>0</v>
      </c>
    </row>
    <row r="24" spans="1:4" ht="17.25" customHeight="1" thickBot="1">
      <c r="A24" s="13" t="s">
        <v>90</v>
      </c>
      <c r="B24" s="16">
        <f>SUM(B25:B27)</f>
        <v>84563200</v>
      </c>
      <c r="C24" s="12">
        <f>SUM(C25:C27)</f>
        <v>88726200</v>
      </c>
      <c r="D24" s="23">
        <f>C24-B24</f>
        <v>4163000</v>
      </c>
    </row>
    <row r="25" spans="1:4" ht="16.5" thickBot="1">
      <c r="A25" s="8" t="s">
        <v>20</v>
      </c>
      <c r="B25" s="10">
        <v>59772400</v>
      </c>
      <c r="C25" s="10">
        <v>59772400</v>
      </c>
      <c r="D25" s="22">
        <f t="shared" si="0"/>
        <v>0</v>
      </c>
    </row>
    <row r="26" spans="1:4" ht="16.5" thickBot="1">
      <c r="A26" s="8" t="s">
        <v>21</v>
      </c>
      <c r="B26" s="10">
        <v>7275700</v>
      </c>
      <c r="C26" s="10">
        <v>7623700</v>
      </c>
      <c r="D26" s="22">
        <f t="shared" si="0"/>
        <v>348000</v>
      </c>
    </row>
    <row r="27" spans="1:4" ht="16.5" thickBot="1">
      <c r="A27" s="8" t="s">
        <v>22</v>
      </c>
      <c r="B27" s="10">
        <v>17515100</v>
      </c>
      <c r="C27" s="10">
        <v>21330100</v>
      </c>
      <c r="D27" s="22">
        <f t="shared" si="0"/>
        <v>3815000</v>
      </c>
    </row>
    <row r="28" spans="1:4" ht="18" customHeight="1" thickBot="1">
      <c r="A28" s="13" t="s">
        <v>91</v>
      </c>
      <c r="B28" s="16">
        <f>SUM(B29:B30)</f>
        <v>35699100</v>
      </c>
      <c r="C28" s="16">
        <f>SUM(C29:C30)</f>
        <v>36695100</v>
      </c>
      <c r="D28" s="23">
        <f>C28-B28</f>
        <v>996000</v>
      </c>
    </row>
    <row r="29" spans="1:4" ht="16.5" thickBot="1">
      <c r="A29" s="8" t="s">
        <v>23</v>
      </c>
      <c r="B29" s="10">
        <v>23129000</v>
      </c>
      <c r="C29" s="10">
        <v>19000000</v>
      </c>
      <c r="D29" s="22">
        <f t="shared" si="0"/>
        <v>-4129000</v>
      </c>
    </row>
    <row r="30" spans="1:4" ht="16.5" thickBot="1">
      <c r="A30" s="8" t="s">
        <v>24</v>
      </c>
      <c r="B30" s="10">
        <v>12570100</v>
      </c>
      <c r="C30" s="10">
        <v>17695100</v>
      </c>
      <c r="D30" s="22">
        <f t="shared" si="0"/>
        <v>5125000</v>
      </c>
    </row>
    <row r="31" spans="1:4" ht="17.25" customHeight="1" thickBot="1">
      <c r="A31" s="13" t="s">
        <v>92</v>
      </c>
      <c r="B31" s="16">
        <f>SUM(B32:B33)</f>
        <v>154971000</v>
      </c>
      <c r="C31" s="16">
        <f>SUM(C32:C33)</f>
        <v>154971000</v>
      </c>
      <c r="D31" s="23"/>
    </row>
    <row r="32" spans="1:4" ht="63.75" thickBot="1">
      <c r="A32" s="8" t="s">
        <v>25</v>
      </c>
      <c r="B32" s="10">
        <v>154971000</v>
      </c>
      <c r="C32" s="10">
        <v>154971000</v>
      </c>
      <c r="D32" s="22">
        <f t="shared" si="0"/>
        <v>0</v>
      </c>
    </row>
    <row r="33" spans="1:4" ht="32.25" hidden="1" thickBot="1">
      <c r="A33" s="8" t="s">
        <v>26</v>
      </c>
      <c r="B33" s="10"/>
      <c r="C33" s="11"/>
      <c r="D33" s="22"/>
    </row>
    <row r="34" spans="1:4" ht="16.5" thickBot="1">
      <c r="A34" s="13" t="s">
        <v>93</v>
      </c>
      <c r="B34" s="16">
        <v>600000000</v>
      </c>
      <c r="C34" s="16">
        <v>569105000</v>
      </c>
      <c r="D34" s="23">
        <f t="shared" si="0"/>
        <v>-30895000</v>
      </c>
    </row>
    <row r="35" spans="1:4" ht="20.25" customHeight="1" thickBot="1">
      <c r="A35" s="13" t="s">
        <v>94</v>
      </c>
      <c r="B35" s="16">
        <f>SUM(B36)</f>
        <v>500000</v>
      </c>
      <c r="C35" s="12">
        <f>SUM(C36)</f>
        <v>500000</v>
      </c>
      <c r="D35" s="23">
        <f t="shared" si="0"/>
        <v>0</v>
      </c>
    </row>
    <row r="36" spans="1:4" ht="16.5" thickBot="1">
      <c r="A36" s="8" t="s">
        <v>27</v>
      </c>
      <c r="B36" s="10">
        <v>500000</v>
      </c>
      <c r="C36" s="10">
        <v>500000</v>
      </c>
      <c r="D36" s="22">
        <f t="shared" si="0"/>
        <v>0</v>
      </c>
    </row>
    <row r="37" spans="1:4" ht="16.5" thickBot="1">
      <c r="A37" s="27"/>
      <c r="B37" s="28"/>
      <c r="C37" s="28"/>
      <c r="D37" s="29"/>
    </row>
    <row r="38" spans="1:4" ht="16.5" thickBot="1">
      <c r="A38" s="7" t="s">
        <v>28</v>
      </c>
      <c r="B38" s="9">
        <f>B39+B125</f>
        <v>6363224012</v>
      </c>
      <c r="C38" s="9">
        <f>C39+C125</f>
        <v>6401338840</v>
      </c>
      <c r="D38" s="21">
        <f t="shared" si="0"/>
        <v>38114828</v>
      </c>
    </row>
    <row r="39" spans="1:4" ht="16.5" thickBot="1">
      <c r="A39" s="7" t="s">
        <v>29</v>
      </c>
      <c r="B39" s="9">
        <f>B40+B42+B83+B103</f>
        <v>5352938376</v>
      </c>
      <c r="C39" s="9">
        <f>C40+C42+C83+C103</f>
        <v>5391053204</v>
      </c>
      <c r="D39" s="21">
        <f t="shared" si="0"/>
        <v>38114828</v>
      </c>
    </row>
    <row r="40" spans="1:4" ht="16.5" thickBot="1">
      <c r="A40" s="15" t="s">
        <v>30</v>
      </c>
      <c r="B40" s="16">
        <v>240444200</v>
      </c>
      <c r="C40" s="16">
        <v>240444200</v>
      </c>
      <c r="D40" s="23">
        <f t="shared" si="0"/>
        <v>0</v>
      </c>
    </row>
    <row r="41" spans="1:4" ht="32.25" thickBot="1">
      <c r="A41" s="8" t="s">
        <v>31</v>
      </c>
      <c r="B41" s="10">
        <v>240444200</v>
      </c>
      <c r="C41" s="10">
        <v>240444200</v>
      </c>
      <c r="D41" s="22">
        <f t="shared" si="0"/>
        <v>0</v>
      </c>
    </row>
    <row r="42" spans="1:4" ht="18.75" customHeight="1" thickBot="1">
      <c r="A42" s="20" t="s">
        <v>95</v>
      </c>
      <c r="B42" s="16">
        <f>SUM(B43:B81)</f>
        <v>1827333974</v>
      </c>
      <c r="C42" s="16">
        <f>SUM(C43:C81)</f>
        <v>1823664672</v>
      </c>
      <c r="D42" s="23">
        <f>C42-B42</f>
        <v>-3669302</v>
      </c>
    </row>
    <row r="43" spans="1:4" ht="32.25" thickBot="1">
      <c r="A43" s="8" t="s">
        <v>113</v>
      </c>
      <c r="B43" s="24">
        <v>82345192</v>
      </c>
      <c r="C43" s="24">
        <v>82345192</v>
      </c>
      <c r="D43" s="22">
        <f>C43-B43</f>
        <v>0</v>
      </c>
    </row>
    <row r="44" spans="1:4" ht="63.75" thickBot="1">
      <c r="A44" s="8" t="s">
        <v>114</v>
      </c>
      <c r="B44" s="11">
        <v>2104300</v>
      </c>
      <c r="C44" s="11">
        <v>2104300</v>
      </c>
      <c r="D44" s="22">
        <f>C44-B44</f>
        <v>0</v>
      </c>
    </row>
    <row r="45" spans="1:4" ht="16.5" thickBot="1">
      <c r="A45" s="8" t="s">
        <v>32</v>
      </c>
      <c r="B45" s="11">
        <v>150070500</v>
      </c>
      <c r="C45" s="11">
        <v>140070500</v>
      </c>
      <c r="D45" s="22">
        <f>C45-B45</f>
        <v>-10000000</v>
      </c>
    </row>
    <row r="46" spans="1:4" ht="16.5" thickBot="1">
      <c r="A46" s="8" t="s">
        <v>115</v>
      </c>
      <c r="B46" s="11">
        <v>1400000</v>
      </c>
      <c r="C46" s="11">
        <v>1400000</v>
      </c>
      <c r="D46" s="22">
        <f>C46-B46</f>
        <v>0</v>
      </c>
    </row>
    <row r="47" spans="1:4" ht="32.25" thickBot="1">
      <c r="A47" s="17" t="s">
        <v>33</v>
      </c>
      <c r="B47" s="11">
        <v>218923536</v>
      </c>
      <c r="C47" s="11">
        <v>218923536</v>
      </c>
      <c r="D47" s="22">
        <f>C47-B47</f>
        <v>0</v>
      </c>
    </row>
    <row r="48" spans="1:4" ht="48" thickBot="1">
      <c r="A48" s="19" t="s">
        <v>122</v>
      </c>
      <c r="B48" s="11">
        <v>498960</v>
      </c>
      <c r="C48" s="11">
        <v>498960</v>
      </c>
      <c r="D48" s="22">
        <f>C48-B48</f>
        <v>0</v>
      </c>
    </row>
    <row r="49" spans="1:4" ht="60.75" customHeight="1" thickBot="1">
      <c r="A49" s="19" t="s">
        <v>96</v>
      </c>
      <c r="B49" s="11">
        <v>64879600</v>
      </c>
      <c r="C49" s="11">
        <v>64879600</v>
      </c>
      <c r="D49" s="22">
        <f>C49-B49</f>
        <v>0</v>
      </c>
    </row>
    <row r="50" spans="1:4" ht="32.25" thickBot="1">
      <c r="A50" s="8" t="s">
        <v>98</v>
      </c>
      <c r="B50" s="10">
        <v>2697800</v>
      </c>
      <c r="C50" s="10">
        <v>2697800</v>
      </c>
      <c r="D50" s="22">
        <f t="shared" si="0"/>
        <v>0</v>
      </c>
    </row>
    <row r="51" spans="1:4" ht="48" thickBot="1">
      <c r="A51" s="8" t="s">
        <v>34</v>
      </c>
      <c r="B51" s="10">
        <v>6708600</v>
      </c>
      <c r="C51" s="10">
        <v>6708600</v>
      </c>
      <c r="D51" s="22">
        <f t="shared" si="0"/>
        <v>0</v>
      </c>
    </row>
    <row r="52" spans="1:4" ht="48" thickBot="1">
      <c r="A52" s="8" t="s">
        <v>35</v>
      </c>
      <c r="B52" s="11">
        <v>241868400</v>
      </c>
      <c r="C52" s="11">
        <v>268350600</v>
      </c>
      <c r="D52" s="22">
        <f t="shared" si="0"/>
        <v>26482200</v>
      </c>
    </row>
    <row r="53" spans="1:4" ht="48" thickBot="1">
      <c r="A53" s="8" t="s">
        <v>36</v>
      </c>
      <c r="B53" s="10">
        <v>36297100</v>
      </c>
      <c r="C53" s="10">
        <v>36297100</v>
      </c>
      <c r="D53" s="22">
        <f t="shared" si="0"/>
        <v>0</v>
      </c>
    </row>
    <row r="54" spans="1:4" ht="32.25" thickBot="1">
      <c r="A54" s="8" t="s">
        <v>37</v>
      </c>
      <c r="B54" s="11">
        <v>2036600</v>
      </c>
      <c r="C54" s="11">
        <v>2036600</v>
      </c>
      <c r="D54" s="22">
        <f t="shared" si="0"/>
        <v>0</v>
      </c>
    </row>
    <row r="55" spans="1:4" ht="48" thickBot="1">
      <c r="A55" s="8" t="s">
        <v>38</v>
      </c>
      <c r="B55" s="10">
        <v>6800000</v>
      </c>
      <c r="C55" s="10">
        <v>6800000</v>
      </c>
      <c r="D55" s="22">
        <f t="shared" si="0"/>
        <v>0</v>
      </c>
    </row>
    <row r="56" spans="1:4" ht="47.25" customHeight="1" thickBot="1">
      <c r="A56" s="8" t="s">
        <v>39</v>
      </c>
      <c r="B56" s="10">
        <v>38093700</v>
      </c>
      <c r="C56" s="10">
        <v>35737400</v>
      </c>
      <c r="D56" s="22">
        <f t="shared" si="0"/>
        <v>-2356300</v>
      </c>
    </row>
    <row r="57" spans="1:4" ht="32.25" thickBot="1">
      <c r="A57" s="8" t="s">
        <v>40</v>
      </c>
      <c r="B57" s="10">
        <v>80212800</v>
      </c>
      <c r="C57" s="10">
        <v>80212800</v>
      </c>
      <c r="D57" s="22">
        <f t="shared" si="0"/>
        <v>0</v>
      </c>
    </row>
    <row r="58" spans="1:4" ht="16.5" thickBot="1">
      <c r="A58" s="8" t="s">
        <v>41</v>
      </c>
      <c r="B58" s="10">
        <v>315900</v>
      </c>
      <c r="C58" s="10">
        <v>315900</v>
      </c>
      <c r="D58" s="22">
        <f t="shared" si="0"/>
        <v>0</v>
      </c>
    </row>
    <row r="59" spans="1:4" ht="32.25" thickBot="1">
      <c r="A59" s="8" t="s">
        <v>42</v>
      </c>
      <c r="B59" s="11">
        <v>155931600</v>
      </c>
      <c r="C59" s="11">
        <v>155931600</v>
      </c>
      <c r="D59" s="22">
        <f t="shared" si="0"/>
        <v>0</v>
      </c>
    </row>
    <row r="60" spans="1:4" ht="48" thickBot="1">
      <c r="A60" s="8" t="s">
        <v>43</v>
      </c>
      <c r="B60" s="10">
        <v>34783000</v>
      </c>
      <c r="C60" s="10">
        <v>34783000</v>
      </c>
      <c r="D60" s="22">
        <f t="shared" si="0"/>
        <v>0</v>
      </c>
    </row>
    <row r="61" spans="1:4" ht="47.25" customHeight="1" thickBot="1">
      <c r="A61" s="8" t="s">
        <v>44</v>
      </c>
      <c r="B61" s="10">
        <v>80860000</v>
      </c>
      <c r="C61" s="10">
        <v>73442700</v>
      </c>
      <c r="D61" s="22">
        <f t="shared" si="0"/>
        <v>-7417300</v>
      </c>
    </row>
    <row r="62" spans="1:4" ht="48" thickBot="1">
      <c r="A62" s="8" t="s">
        <v>45</v>
      </c>
      <c r="B62" s="10">
        <v>2400000</v>
      </c>
      <c r="C62" s="10">
        <v>2400000</v>
      </c>
      <c r="D62" s="22">
        <f t="shared" si="0"/>
        <v>0</v>
      </c>
    </row>
    <row r="63" spans="1:4" ht="16.5" thickBot="1">
      <c r="A63" s="8" t="s">
        <v>46</v>
      </c>
      <c r="B63" s="10">
        <v>12600000</v>
      </c>
      <c r="C63" s="10">
        <v>12600000</v>
      </c>
      <c r="D63" s="22">
        <f t="shared" si="0"/>
        <v>0</v>
      </c>
    </row>
    <row r="64" spans="1:4" ht="16.5" thickBot="1">
      <c r="A64" s="8" t="s">
        <v>47</v>
      </c>
      <c r="B64" s="10">
        <v>12989000</v>
      </c>
      <c r="C64" s="10">
        <v>12989000</v>
      </c>
      <c r="D64" s="22">
        <f t="shared" si="0"/>
        <v>0</v>
      </c>
    </row>
    <row r="65" spans="1:4" ht="48" thickBot="1">
      <c r="A65" s="8" t="s">
        <v>48</v>
      </c>
      <c r="B65" s="10">
        <v>1862100</v>
      </c>
      <c r="C65" s="10">
        <v>1862100</v>
      </c>
      <c r="D65" s="22">
        <f aca="true" t="shared" si="1" ref="D65:D128">C65-B65</f>
        <v>0</v>
      </c>
    </row>
    <row r="66" spans="1:4" ht="32.25" thickBot="1">
      <c r="A66" s="8" t="s">
        <v>99</v>
      </c>
      <c r="B66" s="11">
        <v>26874200</v>
      </c>
      <c r="C66" s="11">
        <v>26874200</v>
      </c>
      <c r="D66" s="22">
        <f t="shared" si="1"/>
        <v>0</v>
      </c>
    </row>
    <row r="67" spans="1:4" ht="32.25" thickBot="1">
      <c r="A67" s="14" t="s">
        <v>49</v>
      </c>
      <c r="B67" s="10">
        <v>6447400</v>
      </c>
      <c r="C67" s="10">
        <v>6447400</v>
      </c>
      <c r="D67" s="22">
        <f t="shared" si="1"/>
        <v>0</v>
      </c>
    </row>
    <row r="68" spans="1:4" ht="32.25" thickBot="1">
      <c r="A68" s="8" t="s">
        <v>50</v>
      </c>
      <c r="B68" s="11">
        <v>73300</v>
      </c>
      <c r="C68" s="11">
        <v>80000</v>
      </c>
      <c r="D68" s="22">
        <f t="shared" si="1"/>
        <v>6700</v>
      </c>
    </row>
    <row r="69" spans="1:4" ht="32.25" customHeight="1" thickBot="1">
      <c r="A69" s="8" t="s">
        <v>51</v>
      </c>
      <c r="B69" s="11">
        <v>39074</v>
      </c>
      <c r="C69" s="11">
        <v>54472</v>
      </c>
      <c r="D69" s="22">
        <f t="shared" si="1"/>
        <v>15398</v>
      </c>
    </row>
    <row r="70" spans="1:4" ht="48" thickBot="1">
      <c r="A70" s="8" t="s">
        <v>52</v>
      </c>
      <c r="B70" s="11">
        <v>13535900</v>
      </c>
      <c r="C70" s="11">
        <v>13535900</v>
      </c>
      <c r="D70" s="22">
        <f t="shared" si="1"/>
        <v>0</v>
      </c>
    </row>
    <row r="71" spans="1:4" ht="32.25" thickBot="1">
      <c r="A71" s="8" t="s">
        <v>53</v>
      </c>
      <c r="B71" s="11">
        <v>3500000</v>
      </c>
      <c r="C71" s="11">
        <v>3500000</v>
      </c>
      <c r="D71" s="22">
        <f t="shared" si="1"/>
        <v>0</v>
      </c>
    </row>
    <row r="72" spans="1:4" ht="33" customHeight="1" thickBot="1">
      <c r="A72" s="8" t="s">
        <v>54</v>
      </c>
      <c r="B72" s="10">
        <v>1361600</v>
      </c>
      <c r="C72" s="10">
        <v>1361600</v>
      </c>
      <c r="D72" s="22">
        <f t="shared" si="1"/>
        <v>0</v>
      </c>
    </row>
    <row r="73" spans="1:4" ht="46.5" customHeight="1" thickBot="1">
      <c r="A73" s="8" t="s">
        <v>116</v>
      </c>
      <c r="B73" s="10">
        <v>29376400</v>
      </c>
      <c r="C73" s="10">
        <v>29376400</v>
      </c>
      <c r="D73" s="22">
        <f t="shared" si="1"/>
        <v>0</v>
      </c>
    </row>
    <row r="74" spans="1:4" ht="48" thickBot="1">
      <c r="A74" s="8" t="s">
        <v>55</v>
      </c>
      <c r="B74" s="11">
        <v>89941700</v>
      </c>
      <c r="C74" s="11">
        <v>89941700</v>
      </c>
      <c r="D74" s="22">
        <f t="shared" si="1"/>
        <v>0</v>
      </c>
    </row>
    <row r="75" spans="1:4" ht="48" thickBot="1">
      <c r="A75" s="8" t="s">
        <v>100</v>
      </c>
      <c r="B75" s="10">
        <v>1893100</v>
      </c>
      <c r="C75" s="10">
        <v>1893100</v>
      </c>
      <c r="D75" s="22">
        <f>C75-B75</f>
        <v>0</v>
      </c>
    </row>
    <row r="76" spans="1:4" ht="63.75" thickBot="1">
      <c r="A76" s="8" t="s">
        <v>101</v>
      </c>
      <c r="B76" s="11">
        <v>180000000</v>
      </c>
      <c r="C76" s="11">
        <v>180000000</v>
      </c>
      <c r="D76" s="22">
        <f>C76-B76</f>
        <v>0</v>
      </c>
    </row>
    <row r="77" spans="1:4" ht="32.25" thickBot="1">
      <c r="A77" s="8" t="s">
        <v>56</v>
      </c>
      <c r="B77" s="10">
        <v>15794300</v>
      </c>
      <c r="C77" s="10">
        <v>5394300</v>
      </c>
      <c r="D77" s="22">
        <f t="shared" si="1"/>
        <v>-10400000</v>
      </c>
    </row>
    <row r="78" spans="1:4" ht="48" thickBot="1">
      <c r="A78" s="8" t="s">
        <v>57</v>
      </c>
      <c r="B78" s="10">
        <v>172460000</v>
      </c>
      <c r="C78" s="10">
        <v>172460000</v>
      </c>
      <c r="D78" s="22">
        <f t="shared" si="1"/>
        <v>0</v>
      </c>
    </row>
    <row r="79" spans="1:4" ht="48" thickBot="1">
      <c r="A79" s="8" t="s">
        <v>97</v>
      </c>
      <c r="B79" s="10">
        <v>10888100</v>
      </c>
      <c r="C79" s="10">
        <v>10888100</v>
      </c>
      <c r="D79" s="22">
        <f>C79-B79</f>
        <v>0</v>
      </c>
    </row>
    <row r="80" spans="1:4" ht="32.25" thickBot="1">
      <c r="A80" s="8" t="s">
        <v>102</v>
      </c>
      <c r="B80" s="10">
        <v>36370400</v>
      </c>
      <c r="C80" s="10">
        <v>36370400</v>
      </c>
      <c r="D80" s="22">
        <f t="shared" si="1"/>
        <v>0</v>
      </c>
    </row>
    <row r="81" spans="1:4" ht="32.25" thickBot="1">
      <c r="A81" s="8" t="s">
        <v>117</v>
      </c>
      <c r="B81" s="10">
        <v>2099812</v>
      </c>
      <c r="C81" s="10">
        <v>2099812</v>
      </c>
      <c r="D81" s="22">
        <f t="shared" si="1"/>
        <v>0</v>
      </c>
    </row>
    <row r="82" spans="1:4" ht="16.5" thickBot="1">
      <c r="A82" s="8"/>
      <c r="B82" s="10"/>
      <c r="C82" s="9"/>
      <c r="D82" s="22"/>
    </row>
    <row r="83" spans="1:4" ht="18.75" customHeight="1" thickBot="1">
      <c r="A83" s="20" t="s">
        <v>103</v>
      </c>
      <c r="B83" s="16">
        <f>SUM(B84:B102)</f>
        <v>2594529957</v>
      </c>
      <c r="C83" s="16">
        <f>SUM(C84:C102)</f>
        <v>2636314087</v>
      </c>
      <c r="D83" s="23">
        <f>C83-B83</f>
        <v>41784130</v>
      </c>
    </row>
    <row r="84" spans="1:4" ht="32.25" thickBot="1">
      <c r="A84" s="8" t="s">
        <v>58</v>
      </c>
      <c r="B84" s="10">
        <v>957014900</v>
      </c>
      <c r="C84" s="10">
        <v>957014900</v>
      </c>
      <c r="D84" s="22">
        <f t="shared" si="1"/>
        <v>0</v>
      </c>
    </row>
    <row r="85" spans="1:4" ht="48" thickBot="1">
      <c r="A85" s="8" t="s">
        <v>59</v>
      </c>
      <c r="B85" s="10">
        <v>108695156</v>
      </c>
      <c r="C85" s="10">
        <v>109381854</v>
      </c>
      <c r="D85" s="22">
        <f t="shared" si="1"/>
        <v>686698</v>
      </c>
    </row>
    <row r="86" spans="1:4" ht="32.25" thickBot="1">
      <c r="A86" s="8" t="s">
        <v>107</v>
      </c>
      <c r="B86" s="10">
        <v>867500</v>
      </c>
      <c r="C86" s="10">
        <v>867500</v>
      </c>
      <c r="D86" s="22"/>
    </row>
    <row r="87" spans="1:4" ht="48" thickBot="1">
      <c r="A87" s="8" t="s">
        <v>60</v>
      </c>
      <c r="B87" s="10">
        <v>100200</v>
      </c>
      <c r="C87" s="10">
        <v>100200</v>
      </c>
      <c r="D87" s="22">
        <f t="shared" si="1"/>
        <v>0</v>
      </c>
    </row>
    <row r="88" spans="1:4" ht="48" thickBot="1">
      <c r="A88" s="8" t="s">
        <v>61</v>
      </c>
      <c r="B88" s="10">
        <v>120700</v>
      </c>
      <c r="C88" s="10">
        <v>120700</v>
      </c>
      <c r="D88" s="22">
        <f t="shared" si="1"/>
        <v>0</v>
      </c>
    </row>
    <row r="89" spans="1:4" ht="32.25" thickBot="1">
      <c r="A89" s="8" t="s">
        <v>62</v>
      </c>
      <c r="B89" s="10">
        <v>11465800</v>
      </c>
      <c r="C89" s="10">
        <v>11465800</v>
      </c>
      <c r="D89" s="22">
        <f t="shared" si="1"/>
        <v>0</v>
      </c>
    </row>
    <row r="90" spans="1:4" ht="32.25" thickBot="1">
      <c r="A90" s="8" t="s">
        <v>63</v>
      </c>
      <c r="B90" s="10">
        <v>183879900</v>
      </c>
      <c r="C90" s="10">
        <v>183879900</v>
      </c>
      <c r="D90" s="22">
        <f t="shared" si="1"/>
        <v>0</v>
      </c>
    </row>
    <row r="91" spans="1:4" ht="32.25" thickBot="1">
      <c r="A91" s="8" t="s">
        <v>64</v>
      </c>
      <c r="B91" s="10">
        <v>8411300</v>
      </c>
      <c r="C91" s="10">
        <v>8411300</v>
      </c>
      <c r="D91" s="22">
        <f t="shared" si="1"/>
        <v>0</v>
      </c>
    </row>
    <row r="92" spans="1:4" ht="32.25" thickBot="1">
      <c r="A92" s="8" t="s">
        <v>65</v>
      </c>
      <c r="B92" s="10">
        <v>6995600</v>
      </c>
      <c r="C92" s="10">
        <v>6995600</v>
      </c>
      <c r="D92" s="22">
        <f t="shared" si="1"/>
        <v>0</v>
      </c>
    </row>
    <row r="93" spans="1:4" ht="32.25" thickBot="1">
      <c r="A93" s="8" t="s">
        <v>66</v>
      </c>
      <c r="B93" s="10">
        <v>464518100</v>
      </c>
      <c r="C93" s="10">
        <v>482318100</v>
      </c>
      <c r="D93" s="22">
        <f t="shared" si="1"/>
        <v>17800000</v>
      </c>
    </row>
    <row r="94" spans="1:4" ht="47.25" customHeight="1" thickBot="1">
      <c r="A94" s="8" t="s">
        <v>67</v>
      </c>
      <c r="B94" s="10">
        <v>5857200</v>
      </c>
      <c r="C94" s="10">
        <v>5857200</v>
      </c>
      <c r="D94" s="22">
        <f t="shared" si="1"/>
        <v>0</v>
      </c>
    </row>
    <row r="95" spans="1:4" ht="63.75" thickBot="1">
      <c r="A95" s="8" t="s">
        <v>68</v>
      </c>
      <c r="B95" s="10">
        <v>98898300</v>
      </c>
      <c r="C95" s="10">
        <v>103220900</v>
      </c>
      <c r="D95" s="22">
        <f t="shared" si="1"/>
        <v>4322600</v>
      </c>
    </row>
    <row r="96" spans="1:4" ht="48" thickBot="1">
      <c r="A96" s="8" t="s">
        <v>69</v>
      </c>
      <c r="B96" s="10">
        <v>24056400</v>
      </c>
      <c r="C96" s="10">
        <v>24056400</v>
      </c>
      <c r="D96" s="22">
        <f t="shared" si="1"/>
        <v>0</v>
      </c>
    </row>
    <row r="97" spans="1:4" ht="32.25" thickBot="1">
      <c r="A97" s="8" t="s">
        <v>105</v>
      </c>
      <c r="B97" s="10">
        <v>38592301</v>
      </c>
      <c r="C97" s="10">
        <v>38592301</v>
      </c>
      <c r="D97" s="22">
        <f t="shared" si="1"/>
        <v>0</v>
      </c>
    </row>
    <row r="98" spans="1:4" ht="32.25" thickBot="1">
      <c r="A98" s="8" t="s">
        <v>106</v>
      </c>
      <c r="B98" s="10">
        <v>18318100</v>
      </c>
      <c r="C98" s="10">
        <v>18318100</v>
      </c>
      <c r="D98" s="22">
        <f t="shared" si="1"/>
        <v>0</v>
      </c>
    </row>
    <row r="99" spans="1:4" ht="63.75" customHeight="1" thickBot="1">
      <c r="A99" s="8" t="s">
        <v>70</v>
      </c>
      <c r="B99" s="10">
        <v>355224400</v>
      </c>
      <c r="C99" s="10">
        <v>373199232</v>
      </c>
      <c r="D99" s="22">
        <f t="shared" si="1"/>
        <v>17974832</v>
      </c>
    </row>
    <row r="100" spans="1:4" ht="48" thickBot="1">
      <c r="A100" s="8" t="s">
        <v>71</v>
      </c>
      <c r="B100" s="10">
        <v>28986100</v>
      </c>
      <c r="C100" s="10">
        <v>29986100</v>
      </c>
      <c r="D100" s="22">
        <f t="shared" si="1"/>
        <v>1000000</v>
      </c>
    </row>
    <row r="101" spans="1:4" ht="79.5" thickBot="1">
      <c r="A101" s="8" t="s">
        <v>104</v>
      </c>
      <c r="B101" s="10">
        <v>202879400</v>
      </c>
      <c r="C101" s="10">
        <v>202879400</v>
      </c>
      <c r="D101" s="22">
        <f>C101-B101</f>
        <v>0</v>
      </c>
    </row>
    <row r="102" spans="1:4" ht="16.5" thickBot="1">
      <c r="A102" s="8" t="s">
        <v>72</v>
      </c>
      <c r="B102" s="10">
        <v>79648600</v>
      </c>
      <c r="C102" s="10">
        <v>79648600</v>
      </c>
      <c r="D102" s="22">
        <f t="shared" si="1"/>
        <v>0</v>
      </c>
    </row>
    <row r="103" spans="1:4" ht="19.5" customHeight="1" thickBot="1">
      <c r="A103" s="20" t="s">
        <v>108</v>
      </c>
      <c r="B103" s="16">
        <f>SUM(B104:B124)</f>
        <v>690630245</v>
      </c>
      <c r="C103" s="16">
        <f>SUM(C104:C124)</f>
        <v>690630245</v>
      </c>
      <c r="D103" s="23">
        <f>C103-B103</f>
        <v>0</v>
      </c>
    </row>
    <row r="104" spans="1:4" ht="32.25" thickBot="1">
      <c r="A104" s="8" t="s">
        <v>73</v>
      </c>
      <c r="B104" s="10">
        <v>7759180</v>
      </c>
      <c r="C104" s="10">
        <v>7759180</v>
      </c>
      <c r="D104" s="22">
        <f t="shared" si="1"/>
        <v>0</v>
      </c>
    </row>
    <row r="105" spans="1:4" ht="32.25" thickBot="1">
      <c r="A105" s="8" t="s">
        <v>74</v>
      </c>
      <c r="B105" s="10">
        <v>2979400</v>
      </c>
      <c r="C105" s="10">
        <v>2979400</v>
      </c>
      <c r="D105" s="22">
        <f t="shared" si="1"/>
        <v>0</v>
      </c>
    </row>
    <row r="106" spans="1:4" ht="48" thickBot="1">
      <c r="A106" s="8" t="s">
        <v>123</v>
      </c>
      <c r="B106" s="10">
        <v>148975200</v>
      </c>
      <c r="C106" s="10">
        <v>148975200</v>
      </c>
      <c r="D106" s="22">
        <f t="shared" si="1"/>
        <v>0</v>
      </c>
    </row>
    <row r="107" spans="1:4" ht="48" thickBot="1">
      <c r="A107" s="8" t="s">
        <v>75</v>
      </c>
      <c r="B107" s="10">
        <v>100044600</v>
      </c>
      <c r="C107" s="10">
        <v>100044600</v>
      </c>
      <c r="D107" s="22">
        <f t="shared" si="1"/>
        <v>0</v>
      </c>
    </row>
    <row r="108" spans="1:4" ht="32.25" customHeight="1" thickBot="1">
      <c r="A108" s="8" t="s">
        <v>118</v>
      </c>
      <c r="B108" s="10">
        <v>100000</v>
      </c>
      <c r="C108" s="10">
        <v>100000</v>
      </c>
      <c r="D108" s="22">
        <f t="shared" si="1"/>
        <v>0</v>
      </c>
    </row>
    <row r="109" spans="1:4" ht="48" thickBot="1">
      <c r="A109" s="8" t="s">
        <v>76</v>
      </c>
      <c r="B109" s="10">
        <v>381000</v>
      </c>
      <c r="C109" s="10">
        <v>381000</v>
      </c>
      <c r="D109" s="22">
        <f t="shared" si="1"/>
        <v>0</v>
      </c>
    </row>
    <row r="110" spans="1:4" ht="32.25" thickBot="1">
      <c r="A110" s="8" t="s">
        <v>124</v>
      </c>
      <c r="B110" s="10">
        <v>10150</v>
      </c>
      <c r="C110" s="10">
        <v>10150</v>
      </c>
      <c r="D110" s="22">
        <f t="shared" si="1"/>
        <v>0</v>
      </c>
    </row>
    <row r="111" spans="1:4" ht="48" thickBot="1">
      <c r="A111" s="8" t="s">
        <v>109</v>
      </c>
      <c r="B111" s="10">
        <v>645000</v>
      </c>
      <c r="C111" s="10">
        <v>645000</v>
      </c>
      <c r="D111" s="22">
        <f t="shared" si="1"/>
        <v>0</v>
      </c>
    </row>
    <row r="112" spans="1:4" ht="63.75" thickBot="1">
      <c r="A112" s="8" t="s">
        <v>77</v>
      </c>
      <c r="B112" s="11">
        <v>1824000</v>
      </c>
      <c r="C112" s="11">
        <v>1824000</v>
      </c>
      <c r="D112" s="22">
        <f t="shared" si="1"/>
        <v>0</v>
      </c>
    </row>
    <row r="113" spans="1:4" ht="32.25" thickBot="1">
      <c r="A113" s="8" t="s">
        <v>78</v>
      </c>
      <c r="B113" s="10">
        <v>12600000</v>
      </c>
      <c r="C113" s="10">
        <v>12600000</v>
      </c>
      <c r="D113" s="22">
        <f t="shared" si="1"/>
        <v>0</v>
      </c>
    </row>
    <row r="114" spans="1:4" ht="48" thickBot="1">
      <c r="A114" s="8" t="s">
        <v>79</v>
      </c>
      <c r="B114" s="10">
        <v>400000</v>
      </c>
      <c r="C114" s="11">
        <v>400000</v>
      </c>
      <c r="D114" s="22">
        <f t="shared" si="1"/>
        <v>0</v>
      </c>
    </row>
    <row r="115" spans="1:4" ht="48" thickBot="1">
      <c r="A115" s="8" t="s">
        <v>80</v>
      </c>
      <c r="B115" s="11">
        <v>450000</v>
      </c>
      <c r="C115" s="11">
        <v>450000</v>
      </c>
      <c r="D115" s="22">
        <f t="shared" si="1"/>
        <v>0</v>
      </c>
    </row>
    <row r="116" spans="1:4" ht="48" thickBot="1">
      <c r="A116" s="8" t="s">
        <v>81</v>
      </c>
      <c r="B116" s="10">
        <v>58004500</v>
      </c>
      <c r="C116" s="10">
        <v>58004500</v>
      </c>
      <c r="D116" s="22">
        <f t="shared" si="1"/>
        <v>0</v>
      </c>
    </row>
    <row r="117" spans="1:4" ht="95.25" thickBot="1">
      <c r="A117" s="8" t="s">
        <v>82</v>
      </c>
      <c r="B117" s="10">
        <v>5053600</v>
      </c>
      <c r="C117" s="10">
        <v>5053600</v>
      </c>
      <c r="D117" s="22">
        <f t="shared" si="1"/>
        <v>0</v>
      </c>
    </row>
    <row r="118" spans="1:4" ht="111" thickBot="1">
      <c r="A118" s="8" t="s">
        <v>83</v>
      </c>
      <c r="B118" s="10">
        <v>17158400</v>
      </c>
      <c r="C118" s="10">
        <v>17158400</v>
      </c>
      <c r="D118" s="22">
        <f t="shared" si="1"/>
        <v>0</v>
      </c>
    </row>
    <row r="119" spans="1:4" ht="32.25" thickBot="1">
      <c r="A119" s="8" t="s">
        <v>84</v>
      </c>
      <c r="B119" s="10">
        <v>2745200</v>
      </c>
      <c r="C119" s="10">
        <v>2745200</v>
      </c>
      <c r="D119" s="22">
        <f t="shared" si="1"/>
        <v>0</v>
      </c>
    </row>
    <row r="120" spans="1:4" ht="95.25" thickBot="1">
      <c r="A120" s="8" t="s">
        <v>119</v>
      </c>
      <c r="B120" s="10">
        <v>5760900</v>
      </c>
      <c r="C120" s="10">
        <v>5760900</v>
      </c>
      <c r="D120" s="22">
        <f t="shared" si="1"/>
        <v>0</v>
      </c>
    </row>
    <row r="121" spans="1:4" ht="78.75" customHeight="1" thickBot="1">
      <c r="A121" s="8" t="s">
        <v>110</v>
      </c>
      <c r="B121" s="11">
        <v>284723820</v>
      </c>
      <c r="C121" s="11">
        <v>284723820</v>
      </c>
      <c r="D121" s="22">
        <f t="shared" si="1"/>
        <v>0</v>
      </c>
    </row>
    <row r="122" spans="1:4" ht="47.25" customHeight="1" thickBot="1">
      <c r="A122" s="8" t="s">
        <v>111</v>
      </c>
      <c r="B122" s="11">
        <v>24561000</v>
      </c>
      <c r="C122" s="11">
        <v>24561000</v>
      </c>
      <c r="D122" s="22">
        <f t="shared" si="1"/>
        <v>0</v>
      </c>
    </row>
    <row r="123" spans="1:4" ht="48" customHeight="1" thickBot="1">
      <c r="A123" s="8" t="s">
        <v>120</v>
      </c>
      <c r="B123" s="11">
        <v>372568</v>
      </c>
      <c r="C123" s="11">
        <v>372568</v>
      </c>
      <c r="D123" s="22">
        <f t="shared" si="1"/>
        <v>0</v>
      </c>
    </row>
    <row r="124" spans="1:4" ht="47.25" customHeight="1" thickBot="1">
      <c r="A124" s="8" t="s">
        <v>121</v>
      </c>
      <c r="B124" s="11">
        <v>16081727</v>
      </c>
      <c r="C124" s="11">
        <v>16081727</v>
      </c>
      <c r="D124" s="22">
        <f t="shared" si="1"/>
        <v>0</v>
      </c>
    </row>
    <row r="125" spans="1:4" s="6" customFormat="1" ht="19.5" customHeight="1" thickBot="1">
      <c r="A125" s="7" t="s">
        <v>85</v>
      </c>
      <c r="B125" s="9">
        <f>SUM(B126:B127)</f>
        <v>1010285636</v>
      </c>
      <c r="C125" s="18">
        <f>SUM(C126:C127)</f>
        <v>1010285636</v>
      </c>
      <c r="D125" s="21">
        <f t="shared" si="1"/>
        <v>0</v>
      </c>
    </row>
    <row r="126" spans="1:4" s="6" customFormat="1" ht="50.25" customHeight="1" thickBot="1">
      <c r="A126" s="8" t="s">
        <v>86</v>
      </c>
      <c r="B126" s="10">
        <v>1005285636</v>
      </c>
      <c r="C126" s="10">
        <v>1005285636</v>
      </c>
      <c r="D126" s="22">
        <f t="shared" si="1"/>
        <v>0</v>
      </c>
    </row>
    <row r="127" spans="1:4" ht="49.5" customHeight="1" thickBot="1">
      <c r="A127" s="8" t="s">
        <v>112</v>
      </c>
      <c r="B127" s="10">
        <v>5000000</v>
      </c>
      <c r="C127" s="10">
        <v>5000000</v>
      </c>
      <c r="D127" s="22">
        <f t="shared" si="1"/>
        <v>0</v>
      </c>
    </row>
    <row r="128" spans="1:4" ht="16.5" thickBot="1">
      <c r="A128" s="15" t="s">
        <v>87</v>
      </c>
      <c r="B128" s="9">
        <f>B4+B38</f>
        <v>56406744532</v>
      </c>
      <c r="C128" s="9">
        <f>C4+C38</f>
        <v>56444859360</v>
      </c>
      <c r="D128" s="21">
        <f t="shared" si="1"/>
        <v>38114828</v>
      </c>
    </row>
    <row r="130" ht="15.75">
      <c r="C130" s="25"/>
    </row>
  </sheetData>
  <sheetProtection/>
  <mergeCells count="2">
    <mergeCell ref="A1:D1"/>
    <mergeCell ref="A37:D37"/>
  </mergeCells>
  <hyperlinks>
    <hyperlink ref="A67" r:id="rId1" display="consultantplus://offline/ref=DD6F328884A40D8C239373C60BEF4B7C5A0F08F9E3BE8B71499499B46ECCA4AAD85342D82658AB18MCo3K"/>
  </hyperlinks>
  <printOptions horizontalCentered="1"/>
  <pageMargins left="0.31496062992125984" right="0.31496062992125984" top="0.5511811023622047" bottom="0.5511811023622047"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D1"/>
  <sheetViews>
    <sheetView zoomScalePageLayoutView="0" workbookViewId="0" topLeftCell="A1">
      <selection activeCell="B13" sqref="B13"/>
    </sheetView>
  </sheetViews>
  <sheetFormatPr defaultColWidth="9.140625" defaultRowHeight="15"/>
  <sheetData>
    <row r="1" spans="1:4" ht="54" customHeight="1">
      <c r="A1" s="26"/>
      <c r="B1" s="26"/>
      <c r="C1" s="26"/>
      <c r="D1" s="26"/>
    </row>
  </sheetData>
  <sheetProtection/>
  <mergeCells count="1">
    <mergeCell ref="A1:D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Борисова Лариса Николаевна</cp:lastModifiedBy>
  <cp:lastPrinted>2016-07-19T07:18:25Z</cp:lastPrinted>
  <dcterms:created xsi:type="dcterms:W3CDTF">2015-12-07T10:28:59Z</dcterms:created>
  <dcterms:modified xsi:type="dcterms:W3CDTF">2016-12-19T07:55:46Z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