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" windowWidth="11595" windowHeight="12450"/>
  </bookViews>
  <sheets>
    <sheet name="Лист1" sheetId="1" r:id="rId1"/>
    <sheet name="Лист2" sheetId="2" r:id="rId2"/>
  </sheets>
  <definedNames>
    <definedName name="_xlnm._FilterDatabase" localSheetId="0" hidden="1">Лист1!$B$3:$G$154</definedName>
    <definedName name="_xlnm.Print_Titles" localSheetId="0">Лист1!$3:$3</definedName>
    <definedName name="_xlnm.Print_Area" localSheetId="0">Лист1!$B$1:$H$154</definedName>
  </definedNames>
  <calcPr calcId="145621"/>
</workbook>
</file>

<file path=xl/calcChain.xml><?xml version="1.0" encoding="utf-8"?>
<calcChain xmlns="http://schemas.openxmlformats.org/spreadsheetml/2006/main">
  <c r="F27" i="1" l="1"/>
  <c r="F26" i="1"/>
  <c r="D11" i="2" l="1"/>
  <c r="C11" i="2"/>
  <c r="B11" i="2"/>
  <c r="D16" i="1"/>
  <c r="E16" i="1"/>
  <c r="F16" i="1"/>
  <c r="G16" i="1"/>
  <c r="F153" i="1"/>
  <c r="F152" i="1"/>
  <c r="E4" i="1"/>
  <c r="D5" i="1"/>
  <c r="E5" i="1"/>
  <c r="G5" i="1" s="1"/>
  <c r="G154" i="1"/>
  <c r="G151" i="1"/>
  <c r="G150" i="1"/>
  <c r="G149" i="1"/>
  <c r="G148" i="1"/>
  <c r="G147" i="1"/>
  <c r="G146" i="1"/>
  <c r="G145" i="1"/>
  <c r="G144" i="1"/>
  <c r="G143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5" i="1"/>
  <c r="G23" i="1"/>
  <c r="G22" i="1"/>
  <c r="G21" i="1"/>
  <c r="G20" i="1"/>
  <c r="G19" i="1"/>
  <c r="G18" i="1"/>
  <c r="G15" i="1"/>
  <c r="G14" i="1"/>
  <c r="G13" i="1"/>
  <c r="G12" i="1"/>
  <c r="G11" i="1"/>
  <c r="G10" i="1"/>
  <c r="G9" i="1"/>
  <c r="G8" i="1"/>
  <c r="G7" i="1"/>
  <c r="G6" i="1"/>
  <c r="G4" i="1"/>
  <c r="F142" i="1" l="1"/>
  <c r="F24" i="1"/>
  <c r="B4" i="2"/>
  <c r="F17" i="1"/>
  <c r="D148" i="1" l="1"/>
  <c r="D119" i="1"/>
  <c r="D96" i="1"/>
  <c r="D44" i="1"/>
  <c r="D40" i="1" s="1"/>
  <c r="D39" i="1" s="1"/>
  <c r="F5" i="1" l="1"/>
  <c r="F4" i="1"/>
  <c r="F130" i="1"/>
  <c r="F6" i="1"/>
  <c r="F7" i="1"/>
  <c r="F8" i="1"/>
  <c r="F9" i="1"/>
  <c r="F10" i="1"/>
  <c r="F11" i="1"/>
  <c r="F12" i="1"/>
  <c r="F13" i="1"/>
  <c r="F14" i="1"/>
  <c r="F15" i="1"/>
  <c r="F18" i="1"/>
  <c r="F19" i="1"/>
  <c r="F20" i="1"/>
  <c r="F21" i="1"/>
  <c r="F22" i="1"/>
  <c r="F23" i="1"/>
  <c r="F25" i="1"/>
  <c r="F28" i="1"/>
  <c r="F29" i="1"/>
  <c r="F30" i="1"/>
  <c r="F31" i="1"/>
  <c r="F32" i="1"/>
  <c r="F33" i="1"/>
  <c r="F34" i="1"/>
  <c r="F35" i="1"/>
  <c r="F36" i="1"/>
  <c r="F37" i="1"/>
  <c r="F38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1" i="1"/>
  <c r="F132" i="1"/>
  <c r="F133" i="1"/>
  <c r="F134" i="1"/>
  <c r="F135" i="1"/>
  <c r="F136" i="1"/>
  <c r="F137" i="1"/>
  <c r="F138" i="1"/>
  <c r="F139" i="1"/>
  <c r="F140" i="1"/>
  <c r="F141" i="1"/>
  <c r="F143" i="1"/>
  <c r="F144" i="1"/>
  <c r="F145" i="1"/>
  <c r="F146" i="1"/>
  <c r="F147" i="1"/>
  <c r="F148" i="1"/>
  <c r="F149" i="1"/>
  <c r="F150" i="1"/>
  <c r="F151" i="1"/>
  <c r="F154" i="1"/>
  <c r="F39" i="1" l="1"/>
  <c r="F40" i="1"/>
</calcChain>
</file>

<file path=xl/sharedStrings.xml><?xml version="1.0" encoding="utf-8"?>
<sst xmlns="http://schemas.openxmlformats.org/spreadsheetml/2006/main" count="280" uniqueCount="280">
  <si>
    <t>Наименование доходов</t>
  </si>
  <si>
    <t>000 1 00 00000 00 0000 000</t>
  </si>
  <si>
    <t>Налог на прибыль организаций</t>
  </si>
  <si>
    <t>Налог на доходы физических лиц</t>
  </si>
  <si>
    <t>000 1 03 02000 01 0000 110</t>
  </si>
  <si>
    <t>Налог на имущество организаций</t>
  </si>
  <si>
    <t>Транспортный налог</t>
  </si>
  <si>
    <t>000 1 08 00000 00 0000 000</t>
  </si>
  <si>
    <t>Государственная пошлина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</si>
  <si>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</si>
  <si>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</si>
  <si>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000 1 12 00000 00 0000 000</t>
  </si>
  <si>
    <t>Платежи при пользовании природными ресурсами</t>
  </si>
  <si>
    <t>Плата за негативное воздействие на окружающую среду</t>
  </si>
  <si>
    <t>Платежи при пользовании недрами</t>
  </si>
  <si>
    <t>Плата за использование лесов</t>
  </si>
  <si>
    <t>000 1 13 00000 00 0000 000</t>
  </si>
  <si>
    <t>000 1 14 00000 00 0000 000</t>
  </si>
  <si>
    <t>Доходы от продажи материальных и нематериальных активов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</si>
  <si>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</si>
  <si>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</si>
  <si>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</si>
  <si>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</si>
  <si>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000 1 17 05020 02 0000 180</t>
  </si>
  <si>
    <t>000 1 12 04000 00 0000 120</t>
  </si>
  <si>
    <t>000 1 12 01000 01 0000 120</t>
  </si>
  <si>
    <t>000 1 11 07012 02 0000 120</t>
  </si>
  <si>
    <t>000 1 11 05032 02 0000 120</t>
  </si>
  <si>
    <t>000 1 11 05022 02 0000 120</t>
  </si>
  <si>
    <t>000 1 11 03020 02 0000 120</t>
  </si>
  <si>
    <t>000 1 11 01020 02 0000 120</t>
  </si>
  <si>
    <t>000 1 06 02000 02 0000 110</t>
  </si>
  <si>
    <t>000 1 06 04000 02 0000 110</t>
  </si>
  <si>
    <t>000 1 05 01000 00 0000 110</t>
  </si>
  <si>
    <t>000 1 01 02000 01 0000 110</t>
  </si>
  <si>
    <t xml:space="preserve">000 1 01 00000 00 0000 000 </t>
  </si>
  <si>
    <t xml:space="preserve">000 1 01 01000 00 0000 110 </t>
  </si>
  <si>
    <t>Доходы от оказания платных услуг (работ) и компенсации затрат государства</t>
  </si>
  <si>
    <t>000 1 12 02000 00 0000 120</t>
  </si>
  <si>
    <t>000 1 06 05000 02 0000 110</t>
  </si>
  <si>
    <t>Налог на игорный бизнес</t>
  </si>
  <si>
    <t>000 2 00 00000 00 0000 000</t>
  </si>
  <si>
    <t>000 2 02 00000 00 0000 000</t>
  </si>
  <si>
    <t>Иные межбюджетные трансферты</t>
  </si>
  <si>
    <t>Итого</t>
  </si>
  <si>
    <t>000 1 11 05100 02 0000 120</t>
  </si>
  <si>
    <t>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(реконструкции), капитального ремонта и эксплуатации объектов дорожного сервиса, прокладки, переноса, переустройства и эксплуатации инженерных коммуникаций, установки и эксплуатации рекламных конструкций</t>
  </si>
  <si>
    <t>000 1 07 01000 01 0000 110</t>
  </si>
  <si>
    <t>Налог на добычу полезных ископаемых</t>
  </si>
  <si>
    <t>000 1 07 04000 01 0000 110</t>
  </si>
  <si>
    <t>Сборы за пользование объектами животного мира и за пользование объектами водных биологических ресурсов</t>
  </si>
  <si>
    <t>Субвенции бюджетам бюджетной системы Российской Федерации</t>
  </si>
  <si>
    <t>Код бюджетной классификации РФ</t>
  </si>
  <si>
    <t>Налог, взимаемый в связи с применением упрощенной системы налогообложения</t>
  </si>
  <si>
    <t>000 2 02 25541 02 0000 150</t>
  </si>
  <si>
    <t>000 2 02 25542 02 0000 150</t>
  </si>
  <si>
    <t>000 2 02 25543 02 0000 150</t>
  </si>
  <si>
    <t>000 2 02 25567 02 0000 150</t>
  </si>
  <si>
    <t>000 2 02 25568 02 0000 150</t>
  </si>
  <si>
    <t>000 2 02 27112 02 0000 150</t>
  </si>
  <si>
    <t>000 2 02 35128 02 0000 150</t>
  </si>
  <si>
    <t>000 2 02 35129 02 0000 150</t>
  </si>
  <si>
    <t>000 2 02 25066 02 0000 150</t>
  </si>
  <si>
    <t>000 2 02 25516 02 0000 150</t>
  </si>
  <si>
    <t>000 2 02 35118 02 0000 150</t>
  </si>
  <si>
    <t>000 2 02 35120 02 0000 150</t>
  </si>
  <si>
    <t>000 2 02 35900 02 0000 150</t>
  </si>
  <si>
    <t>000 2 02 10000 00 0000 150</t>
  </si>
  <si>
    <t>000 2 02 20000 00 0000 150</t>
  </si>
  <si>
    <t>000 2 02 30000 00 0000 150</t>
  </si>
  <si>
    <t>000 2 02 40000 00 0000 150</t>
  </si>
  <si>
    <t>000 2 02 45141 02 0000 150</t>
  </si>
  <si>
    <t>000 2 02 45142 02 0000 150</t>
  </si>
  <si>
    <t>000 2 02 25527 02 0000 150</t>
  </si>
  <si>
    <t>000 2 02 27111 02 0000 150</t>
  </si>
  <si>
    <t xml:space="preserve">000 2 02 25027 02 0000 150
</t>
  </si>
  <si>
    <t>000 2 02 25081 02 0000 150</t>
  </si>
  <si>
    <t>000 2 02 25084 02 0000 150</t>
  </si>
  <si>
    <t>000 2 02 25086 02 0000 150</t>
  </si>
  <si>
    <t xml:space="preserve">000 2 02 25097 02 0000 150
</t>
  </si>
  <si>
    <t>000 2 02 25138 02 0000 150</t>
  </si>
  <si>
    <t>000 2 02 25202 02 0000 150</t>
  </si>
  <si>
    <t>000 2 02 25228 02 0000 150</t>
  </si>
  <si>
    <t>000 2 02 25382 02 0000 150</t>
  </si>
  <si>
    <t>Субсидии бюджетам субъектов Российской Федерации на реализацию отдельных мероприятий государственной программы Российской Федерации "Развитие здравоохранения"</t>
  </si>
  <si>
    <t>000 2 02 25402 02 0000 150</t>
  </si>
  <si>
    <t>000 2 02 25466 02 0000 150</t>
  </si>
  <si>
    <t>000 2 02 25467 02 0000 150</t>
  </si>
  <si>
    <t>000 2 02 25517 02 0000 150</t>
  </si>
  <si>
    <t>000 2 02 35137 02 0000 150</t>
  </si>
  <si>
    <t>000 2 02 35220 02 0000 150</t>
  </si>
  <si>
    <t>000 2 02 35240 02 0000 150</t>
  </si>
  <si>
    <t>000 2 02 35260 02 0000 150</t>
  </si>
  <si>
    <t>000 2 02 35270 02 0000 150</t>
  </si>
  <si>
    <t>000 2 02 35280 02 0000 150</t>
  </si>
  <si>
    <t>000 2 02 35290 02 0000 150</t>
  </si>
  <si>
    <t>000 2 02 35380 02 0000 150</t>
  </si>
  <si>
    <t>000 2 02 35573 02 0000 150</t>
  </si>
  <si>
    <t>000 2 02 45161 02 0000 150</t>
  </si>
  <si>
    <t>000 2 02 25021 02 0000 150</t>
  </si>
  <si>
    <t>000 2 02 25519 02 0000 150</t>
  </si>
  <si>
    <t>000 2 02 25495 02 0000 150</t>
  </si>
  <si>
    <t>000 2 02 25520 02 0000 150</t>
  </si>
  <si>
    <t>000 2 02 35134 02 0000 150</t>
  </si>
  <si>
    <t>000 2 02 35135 02 0000 150</t>
  </si>
  <si>
    <t>000 2 02 35176 02 0000 150</t>
  </si>
  <si>
    <t>000 1 15 00000 00 0000 000</t>
  </si>
  <si>
    <t>Административные платежи и сборы</t>
  </si>
  <si>
    <t>000 1 15 02020 02 0000 140</t>
  </si>
  <si>
    <t>000 2 02 15001 02 0000 150</t>
  </si>
  <si>
    <t>000 2 02 25082 02 0000 150</t>
  </si>
  <si>
    <t>000 2 02 25462 02 0000 150</t>
  </si>
  <si>
    <t>000 2 02 25497 02 0000 150</t>
  </si>
  <si>
    <t>000 2 02 35250 02 0000 150</t>
  </si>
  <si>
    <t>000 2 02 25111 02 0000 150</t>
  </si>
  <si>
    <t>Субсидии бюджетам на софинансирование капитальных вложений в объекты государственной собственности субъектов Российской Федерации</t>
  </si>
  <si>
    <t>000 2 02 15009 02 0000 150</t>
  </si>
  <si>
    <t>000 2 02 25297 02 0000 150</t>
  </si>
  <si>
    <t>000 2 02 25114 02 0000 150</t>
  </si>
  <si>
    <t>000 2 02 25170 02 0000 150</t>
  </si>
  <si>
    <t>000 2 02 25173 02 0000 150</t>
  </si>
  <si>
    <t>000 2 02 25175 02 0000 150</t>
  </si>
  <si>
    <t>000 2 02 25201 02 0000 150</t>
  </si>
  <si>
    <t>000 2 02 25210 02 0000 150</t>
  </si>
  <si>
    <t>000 2 02 25412 02 0000 150</t>
  </si>
  <si>
    <t xml:space="preserve">000 2 02 25534 02 0000 150  </t>
  </si>
  <si>
    <t>000 2 02 45190 02 0000 150</t>
  </si>
  <si>
    <t>000 2 02 45191 02 0000 150</t>
  </si>
  <si>
    <t>000 2 02 45192 02 0000 150</t>
  </si>
  <si>
    <t>000 2 02 45196 02 0000 150</t>
  </si>
  <si>
    <t>000 2 02 45216 02 0000 150</t>
  </si>
  <si>
    <t>000 2 02 45293 02 0000 150</t>
  </si>
  <si>
    <t>000 2 02 45294 02 0000 150</t>
  </si>
  <si>
    <t>000 2 02 45468 02 0000 150</t>
  </si>
  <si>
    <t>000 2 02 27567 02 0000 150</t>
  </si>
  <si>
    <t>000 2 02 45393 02 0000 150</t>
  </si>
  <si>
    <t>000 2 02 25555 02 0000 150</t>
  </si>
  <si>
    <t>000 2 02 25566 02 0000 150</t>
  </si>
  <si>
    <t>Субсидии бюджетам субъектов Российской Федерации на мероприятия в области обращения с отходами</t>
  </si>
  <si>
    <t>000 2 02 35429 02 0000 150</t>
  </si>
  <si>
    <t>000 2 02 35430 02 0000 150</t>
  </si>
  <si>
    <t>000 2 02 35432 02 0000 150</t>
  </si>
  <si>
    <t>000 2 02 25013 02 0000 150</t>
  </si>
  <si>
    <t>000 2 02 25232 02 0000 150</t>
  </si>
  <si>
    <t>000 2 02 25243 02 0000 150</t>
  </si>
  <si>
    <t xml:space="preserve">000 2 02 45426 02 0000 150 </t>
  </si>
  <si>
    <t>000 2 02 45159 02 0000 150</t>
  </si>
  <si>
    <t>"</t>
  </si>
  <si>
    <t>000 2 02 43009 02 0000 150</t>
  </si>
  <si>
    <t>000 2 02 35460 02 0000 150</t>
  </si>
  <si>
    <t>Налоговые доходы</t>
  </si>
  <si>
    <t>Акцизы по подакцизным товарам (продукции), производимым на территории РФ</t>
  </si>
  <si>
    <t>Неналоговые доходы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</si>
  <si>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субъектам РФ</t>
  </si>
  <si>
    <t>Проценты, полученные от предоставления бюджетных кредитов внутри страны за счет средств бюджетов субъектов РФ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</si>
  <si>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субъектов РФ (за исключением земельных участков бюджетных и автономных учреждений субъектов РФ)</t>
  </si>
  <si>
    <t>Доходы от сдачи в аренду имущества, находящегося в оперативном управлении органов государственной власти субъектов РФ и созданных ими учреждений (за исключением имущества бюджетных и автономных учреждений субъектов РФ)</t>
  </si>
  <si>
    <t>Доходы от перечисления части прибыли, остающейся после уплаты налогов и иных обязательных платежей государственных унитарных предприятий субъектов РФ</t>
  </si>
  <si>
    <t>Платежи, взимаемые государственными органами (организациями) субъектов РФ за выполнение определенных функций</t>
  </si>
  <si>
    <t>Прочие неналоговые доходы бюджетов субъектов РФ</t>
  </si>
  <si>
    <t>Безвозмездные поступления от других бюджетов бюджетной системы РФ</t>
  </si>
  <si>
    <t>Дотации бюджетам бюджетной системы РФ</t>
  </si>
  <si>
    <t>Дотации бюджетам субъектов РФ на выравнивание бюджетной обеспеченности</t>
  </si>
  <si>
    <t>Дотации бюджетам субъектов РФ на частичную компенсацию дополнительных расходов на повышение оплаты труда работников бюджетной сферы и иные цели</t>
  </si>
  <si>
    <t>Субсидии бюджетам бюджетной системы РФ (межбюджетные субсидии)</t>
  </si>
  <si>
    <t>Субсидии бюджетам субъектов РФ на сокращение доли загрязненных сточных вод</t>
  </si>
  <si>
    <t>Субсидии бюджетам субъектов РФ на реализацию мероприятий по стимулированию программ развития жилищного строительства субъектов РФ</t>
  </si>
  <si>
    <t>Субсидии бюджетам субъектов РФ на реализацию мероприятий государственной программы РФ "Доступная среда"</t>
  </si>
  <si>
    <t>Субсидии бюджетам субъектов РФ на подготовку управленческих кадров для организаций народного хозяйства РФ</t>
  </si>
  <si>
    <t>Субсидии бюджетам субъектов РФ на государственную поддержку спортивных организаций, осуществляющих подготовку спортивного резерва для сборных команд РФ</t>
  </si>
  <si>
    <t>Субсидии бюджетам субъектов РФ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</si>
  <si>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субъектов РФ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</si>
  <si>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субъектов РФ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</si>
  <si>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субъектов РФ на реализацию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</si>
  <si>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Субсидии бюджетам субъектов РФ на единовременные компенсационные выплаты  медицинским работникам (врачам, фельдшерам) в возрасте до 50 лет,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</t>
  </si>
  <si>
    <t>Субсидии бюджетам субъектов РФ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</si>
  <si>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Субсидии бюджетам субъектов РФ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 </t>
  </si>
  <si>
    <t>Субсидии бюджетам субъектов РФ на создание детских технопарков "Кванториум"</t>
  </si>
  <si>
    <t>Субсидии бюджетам субъектов РФ на создание ключевых центров развития детей</t>
  </si>
  <si>
    <t>Субсидии бюджетам субъектов РФ на развитие паллиативной медицинской помощи</t>
  </si>
  <si>
    <t>Субсидии бюджетам субъектов РФ на реализацию мероприятий по предупреждению и борьбе с социально значимыми инфекционными заболеваниями</t>
  </si>
  <si>
    <t>Субсидии бюджетам субъектов РФ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</si>
  <si>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Субсидии бюджетам субъектов РФ на оснащение объектов спортивной инфраструктуры спортивно-технологическим оборудованием </t>
  </si>
  <si>
    <t xml:space="preserve">Субсидии бюджетам субъектов РФ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t>
  </si>
  <si>
    <t>Субсидии бюджетам субъектов РФ на строительство и реконструкцию (модернизацию) объектов питьевого водоснабжения</t>
  </si>
  <si>
    <t xml:space="preserve">Субсидии бюджетам субъектов РФ на введение в промышленную эксплуатацию мощностей по обработке твердых коммунальных отходов и мощностей по утилизации отходов и фракций после обработки твердых коммунальных отходов </t>
  </si>
  <si>
    <t>Субсидии бюджетам субъектов РФ на софинансирование расходов, возникающих при оказании гражданам РФ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</si>
  <si>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РФ на реализацию практик поддержки и развития волонтерства, реализуемых в субъектах РФ, по итогам проведения Всероссийского конкурса лучших региональных практик поддержки волонтерства "Регион добрых дел"</t>
  </si>
  <si>
    <t>Субсидии бюджетам субъектов РФ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</si>
  <si>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субъектов РФ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</si>
  <si>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Субсидии бюджетам субъектов РФ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</si>
  <si>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субъектов РФ на реализацию федеральной целевой программы "Развитие физической культуры и спорта в Российской Федерации на 2016 - 2020 годы"</t>
  </si>
  <si>
    <t>Субсидии бюджетам субъектов РФ на реализацию мероприятий по обеспечению жильем молодых семей</t>
  </si>
  <si>
    <t>Субсидии бюджетам субъектов РФ на реализацию мероприятий по укреплению единства российской нации и этнокультурному развитию народов России</t>
  </si>
  <si>
    <t>Субсидии бюджетам субъектов РФ на поддержку творческой деятельности и техническое оснащение детских и кукольных театров</t>
  </si>
  <si>
    <t>Субсидия бюджетам субъектов РФ на поддержку отрасли культуры</t>
  </si>
  <si>
    <t>Субсидии бюджетам субъектов РФ на реализацию мероприятий по созданию в субъектах РФ новых мест в общеобразовательных организациях</t>
  </si>
  <si>
    <t>Субсидии бюджетам субъектов РФ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</si>
  <si>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Субсидии бюджетам субъектов РФ на оказание несвязанной поддержки сельскохозяйственным товаропроизводителям в области растениеводства</t>
  </si>
  <si>
    <t>Субсидии бюджетам субъектов РФ на повышение продуктивности в молочном скотоводстве</t>
  </si>
  <si>
    <t>Субсидии бюджетам субъектов РФ на содействие достижению целевых показателей реализации региональных программ развития агропромышленного комплекса</t>
  </si>
  <si>
    <t>Субсидии бюджетам субъектов РФ на реализацию программ формирования современной городской среды</t>
  </si>
  <si>
    <t>Субсидии бюджетам субъектов РФ на обеспечение устойчивого развития сельских территорий</t>
  </si>
  <si>
    <t>Субсидии бюджетам субъектов РФ на реализацию мероприятий в области мелиорации земель сельскохозяйственного назначения</t>
  </si>
  <si>
    <t>Субсидии бюджетам субъектов РФ на 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нормативно-методической базы и поддержки инициативных проектов в субъектах РФ</t>
  </si>
  <si>
    <t>Субсидии бюджетам субъектов РФ на софинансирование капитальных вложений в объекты государственной собственности субъектов РФ</t>
  </si>
  <si>
    <t>Субсидии бюджетам субъектов РФ на софинансирование капитальных вложений в объекты муниципальной собственности</t>
  </si>
  <si>
    <t>Субсидии бюджетам субъектов РФ на софинансирование капитальных вложений в объекты государственной (муниципальной) собственности в рамках обеспечения устойчивого развития сельских территорий</t>
  </si>
  <si>
    <t>Субвенции бюджетам субъектов РФ на осуществление первичного воинского учета на территориях, где отсутствуют военные комиссариаты</t>
  </si>
  <si>
    <t>Субвенции бюджетам субъектов РФ на осуществление полномочий по составлению (изменению) списков кандидатов в присяжные заседатели федеральных судов общей юрисдикции в РФ</t>
  </si>
  <si>
    <t>Субвенции бюджетам субъектов РФ на осуществление отдельных полномочий в области водных отношений</t>
  </si>
  <si>
    <t>Субвенции бюджетам субъектов РФ на осуществление отдельных полномочий в области лесных отношений</t>
  </si>
  <si>
    <t>Субвенции бюджетам субъектов РФ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РФ от 7 мая 2008 года № 714 "Об обеспечении жильем ветеранов Великой Отечественной войны 
1941 - 1945 годов"</t>
  </si>
  <si>
    <t>Субвенции бюджетам субъектов РФ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</si>
  <si>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Субвенции бюджетам субъектов РФ на осуществление переданных полномочий РФ по предоставлению отдельных мер социальной поддержки граждан, подвергшихся воздействию радиации</t>
  </si>
  <si>
    <t>Субвенции бюджетам субъектов РФ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</si>
  <si>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субъектов РФ на осуществление переданного полномочия РФ по осуществлению ежегодной денежной выплаты лицам, награжденным нагрудным знаком "Почетный донор России"</t>
  </si>
  <si>
    <t>Субвенции бюджетам субъектов РФ на выплату государственного единовременного пособия и ежемесячной денежной компенсации гражданам при возникновении поствакцинальных осложнений</t>
  </si>
  <si>
    <t>Субвенции бюджетам субъектов РФ на оплату жилищно-коммунальных услуг отдельным категориям граждан</t>
  </si>
  <si>
    <t>Субвенции бюджетам субъектов РФ на выплату единовременного пособия при всех формах устройства детей, лишенных родительского попечения, в семью</t>
  </si>
  <si>
    <t>Субвенции бюджетам субъектов РФ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</si>
  <si>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РФ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</si>
  <si>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субъектов РФ на реализацию полномочий РФ по осуществлению социальных выплат безработным гражданам</t>
  </si>
  <si>
    <t>Субвенции бюджетам субъектов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</si>
  <si>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субъектов РФ на увеличение площади лесовосстановления</t>
  </si>
  <si>
    <t>Субвенции бюджетам субъектов РФ на оснащение учреждений, выполняющих мероприятия по воспроизводству лесов, специализированной лесохозяйственной техникой и оборудованием для проведения комплекса мероприятий по лесовосстановлению и лесоразведению</t>
  </si>
  <si>
    <t>Субвенции бюджетам субъектов РФ на оснащение специализированных учреждений органов государственной власти субъектов РФ лесопожарной техникой и оборудованием для проведения комплекса мероприятий по охране лесов от пожаров</t>
  </si>
  <si>
    <t>Субвенции бюджетам субъектов РФ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
детей-инвалидов</t>
  </si>
  <si>
    <t>Субвенции бюджетам субъектов РФ на осуществление ежемесячной выплаты в связи с рождением (усыновлением) первого ребенка</t>
  </si>
  <si>
    <t>Единая субвенция бюджетам субъектов РФ и бюджету г. Байконура</t>
  </si>
  <si>
    <t>Межбюджетные трансферты, передаваемые бюджетам субъектов РФ на социальную поддержку Героев Советского Союза, Героев РФ и полных кавалеров ордена Славы</t>
  </si>
  <si>
    <t>Межбюджетные трансферты, передаваемые бюджетам субъектов РФ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</si>
  <si>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РФ на обеспечение членов Совета Федерации и их помощников в субъектах РФ</t>
  </si>
  <si>
    <t>Межбюджетные трансферты, передаваемые бюджетам субъектов РФ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</si>
  <si>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Межбюджетные трансферты, передаваемые бюджетам субъектов РФ на реализацию отдельных полномочий в области лекарственного обеспечения</t>
  </si>
  <si>
    <t>Межбюджетные трансферты, передаваемые бюджетам субъектов РФ на создание и оснащение референс-центров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 в субъектах РФ</t>
  </si>
  <si>
    <t>Межбюджетные трансферты, передаваемые бюджетам субъектов РФ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</t>
  </si>
  <si>
    <t xml:space="preserve">Межбюджетные трансферты, передаваемые бюджетам субъектов РФ на оснащение оборудованием региональных сосудистых центров и первичных сосудистых отделений </t>
  </si>
  <si>
    <t>Межбюджетные трансферты, передаваемые бюджетам субъектов РФ на создание и замену фельдшерских, фельдшерско-акушерских пунктов и врачебных амбулаторий для населенных пунктов с численностью населения от 100 до 2000 человек</t>
  </si>
  <si>
    <t>Межбюджетные трансферты, передаваемые бюджетам субъектов РФ на 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 также после трансплантации органов и (или) тканей</t>
  </si>
  <si>
    <t xml:space="preserve">Межбюджетные трансферты, передаваемые бюджетам субъектов РФ на приобретение автотранспорта </t>
  </si>
  <si>
    <t>Межбюджетные трансферты, передаваемые бюджетам субъектов РФ на организацию профессионального обучения и дополнительного профессионального образования лиц предпенсионного возраста</t>
  </si>
  <si>
    <t>Межбюджетные трансферты, передаваемые бюджетам субъектов РФ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</si>
  <si>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трансферты, передаваемые бюджетам субъектов РФ на реализацию комплекса мероприятий, связанных с эффективным использованием тренировочных площадок после проведения чемпионата мира по футболу 2018 года в РФ</t>
  </si>
  <si>
    <t>Межбюджетные трансферты, передаваемые бюджетам субъектов РФ на 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</si>
  <si>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НАЛОГОВЫЕ И НЕНАЛОГОВЫЕ ДОХОДЫ</t>
  </si>
  <si>
    <t>БЕЗВОЗМЕЗДНЫЕ ПОСТУПЛЕНИЯ</t>
  </si>
  <si>
    <t xml:space="preserve">Субсидии бюджетам субъектов РФ на мероприятия Федеральной целевой программы «Развитие водохозяйственного комплекса Российской Федерации в 2012 − 2020 годах» </t>
  </si>
  <si>
    <t>Субсидии бюджетам субъектов РФ на создание центров цифрового образования детей</t>
  </si>
  <si>
    <t>Субсидии бюджетам субъектов РФ на создание мобильных технопарков "Кванториум"</t>
  </si>
  <si>
    <t>Субсидии бюджетам субъектов РФ на реализацию отдельных мероприятий государственной программы РФ "Развитие здравоохранения"</t>
  </si>
  <si>
    <t>Межбюджетные трансферты, передаваемые бюджетам субъектов РФ на возмещение части затрат на уплату процентов по инвестиционным кредитам (займам) в агропромышленном комплексе</t>
  </si>
  <si>
    <t>Межбюджетные трансферты, передаваемые бюджетам субъектов РФ на переобучение, повышение квалификации работников предприятий в целях поддержки занятости и повышения эффективности рынка труда</t>
  </si>
  <si>
    <t>Прочие межбюджетные трансферты, передаваемые бюджетам субъектов РФ</t>
  </si>
  <si>
    <t>Безвозмездные поступления от государственных организаций</t>
  </si>
  <si>
    <t>Безвозмездные поступления от негосударственных организаций</t>
  </si>
  <si>
    <t>Безвозмездные поступления в бюджеты субъектов РФ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</si>
  <si>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Поступления от денежных пожертвований, предоставляемых негосударственными организациями получателям средств бюджетов субъектов РФ</t>
  </si>
  <si>
    <t>Межбюджетные трансферты, передаваемые бюджетам субъектов РФ на создание виртуальных концертных залов</t>
  </si>
  <si>
    <t>Межбюджетные трансферты, передаваемые бюджетам субъектов РФ на осуществление государственной поддержки субъектов РФ - участников национального проекта "Повышение производительности труда и поддержка занятости"</t>
  </si>
  <si>
    <t>Межбюджетные трансферты, передаваемые бюджетам субъектов РФ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</si>
  <si>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Межбюджетные трансферты, передаваемые бюджетам субъектов РФ на создание системы поддержки фермеров и развитие сельской кооперации</t>
  </si>
  <si>
    <t>Межбюджетные трансферты, передаваемые бюджетам субъектов РФ, за счет средств резервного фонда Правительства Московской области</t>
  </si>
  <si>
    <t>Субсидии бюджетам субъектов РФ на обустройство и восстановление воинских захоронений, находящихся в государственной собственности</t>
  </si>
  <si>
    <t>Межбюджетные трансферты, передаваемые бюджетам субъектов РФ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</si>
  <si>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бюджету Ярославской области на сохранение объекта культурного наследия федерального значения "Церковь Богоявления на Острове" в дер. Хопылево Рыбинского района Ярославской области</t>
  </si>
  <si>
    <t>Межбюджетные трансферты, передаваемые бюджетам субъектов РФ на финансовое обеспечение дорожной деятельности</t>
  </si>
  <si>
    <t xml:space="preserve"> Межбюджетные трансферты, передаваемые бюджетам субъектов РФ на социальную поддержку Героев Социалистического Труда, Героев Труда РФ и полных кавалеров ордена Трудовой Славы</t>
  </si>
  <si>
    <t>Доходы областного бюджета на 2019 год (руб.)</t>
  </si>
  <si>
    <t>План (от 16.12.2019)</t>
  </si>
  <si>
    <t>Факт</t>
  </si>
  <si>
    <t>Отклонение факта от плана</t>
  </si>
  <si>
    <t>% исполн.</t>
  </si>
  <si>
    <t>Задолженность и перерасчеты по отмененным налогам, сборам и иным обязательным платежам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</si>
  <si>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субъектов Российской Федерации</t>
  </si>
  <si>
    <t>Средства, получаемые от передачи имущества, находящегося в собственности субъектов Российской Федерации (за исключением имущества бюджетных и автономных учреждений субъектов Российской Федерации, а также имущества государственных унитарных предприятий субъектов Российской Федерации, в том числе казенных), в залог, в доверительное управление</t>
  </si>
  <si>
    <t>Прочие поступления от использования имущества, находящегося в собственности субъектов Российской Федерации (за исключением имущества бюджетных и автономных учреждений субъектов Российской Федерации, а также имущества государственных унитарных предприятий субъектов Российской Федерации, в том числе казенных)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</si>
  <si>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</si>
  <si>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</si>
  <si>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Межбюджетные трансферты, передаваемые бюджетам субъектов Российской Федерации на возмещение части прямых понесенных затрат на создание и (или) модернизацию объектов агропромышленного комплекса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</si>
</sst>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%"/>
  </numFmts>
  <fonts count="25" x14ac:knownFonts="1"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sz val="12"/>
      <name val="Times New Roman"/>
      <family val="2"/>
      <charset val="204"/>
    </font>
    <font>
      <sz val="11"/>
      <name val="Times New Roman"/>
      <family val="2"/>
      <charset val="204"/>
    </font>
    <font>
      <b/>
      <sz val="14"/>
      <name val="Times New Roman"/>
      <family val="2"/>
      <charset val="204"/>
    </font>
    <font>
      <sz val="8"/>
      <name val="Times New Roman"/>
      <family val="2"/>
      <charset val="204"/>
    </font>
    <font>
      <sz val="14"/>
      <name val="Times New Roman"/>
      <family val="2"/>
      <charset val="204"/>
    </font>
    <font>
      <b/>
      <sz val="12"/>
      <name val="Times New Roman"/>
      <family val="2"/>
      <charset val="204"/>
    </font>
    <font>
      <i/>
      <sz val="12"/>
      <name val="Times New Roman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5" fillId="0" borderId="0"/>
    <xf numFmtId="0" fontId="1" fillId="0" borderId="0"/>
    <xf numFmtId="0" fontId="16" fillId="0" borderId="0"/>
    <xf numFmtId="0" fontId="1" fillId="0" borderId="0"/>
  </cellStyleXfs>
  <cellXfs count="61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2" fillId="2" borderId="0" xfId="0" applyFont="1" applyFill="1" applyAlignment="1"/>
    <xf numFmtId="0" fontId="2" fillId="2" borderId="0" xfId="0" applyFont="1" applyFill="1"/>
    <xf numFmtId="0" fontId="6" fillId="2" borderId="0" xfId="0" applyFont="1" applyFill="1"/>
    <xf numFmtId="0" fontId="6" fillId="2" borderId="0" xfId="0" applyFont="1" applyFill="1" applyAlignment="1"/>
    <xf numFmtId="0" fontId="5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/>
    <xf numFmtId="0" fontId="7" fillId="2" borderId="1" xfId="4" applyNumberFormat="1" applyFont="1" applyFill="1" applyBorder="1" applyAlignment="1" applyProtection="1">
      <alignment horizontal="left" vertical="top" wrapText="1"/>
      <protection hidden="1"/>
    </xf>
    <xf numFmtId="0" fontId="9" fillId="2" borderId="0" xfId="2" applyFont="1" applyFill="1"/>
    <xf numFmtId="3" fontId="3" fillId="2" borderId="0" xfId="0" applyNumberFormat="1" applyFont="1" applyFill="1"/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11" fillId="2" borderId="1" xfId="4" applyNumberFormat="1" applyFont="1" applyFill="1" applyBorder="1" applyAlignment="1" applyProtection="1">
      <alignment horizontal="left" vertical="top" wrapText="1"/>
      <protection hidden="1"/>
    </xf>
    <xf numFmtId="164" fontId="6" fillId="2" borderId="0" xfId="0" applyNumberFormat="1" applyFont="1" applyFill="1"/>
    <xf numFmtId="164" fontId="3" fillId="2" borderId="0" xfId="0" applyNumberFormat="1" applyFont="1" applyFill="1"/>
    <xf numFmtId="0" fontId="13" fillId="2" borderId="0" xfId="0" applyFont="1" applyFill="1" applyBorder="1"/>
    <xf numFmtId="0" fontId="13" fillId="2" borderId="0" xfId="0" applyFont="1" applyFill="1"/>
    <xf numFmtId="0" fontId="14" fillId="2" borderId="0" xfId="0" applyFont="1" applyFill="1" applyBorder="1"/>
    <xf numFmtId="0" fontId="14" fillId="2" borderId="0" xfId="0" applyFont="1" applyFill="1"/>
    <xf numFmtId="0" fontId="9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17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17" fillId="3" borderId="3" xfId="0" applyNumberFormat="1" applyFont="1" applyFill="1" applyBorder="1" applyAlignment="1">
      <alignment horizontal="right" vertical="center"/>
    </xf>
    <xf numFmtId="3" fontId="19" fillId="2" borderId="1" xfId="0" applyNumberFormat="1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/>
    </xf>
    <xf numFmtId="3" fontId="22" fillId="2" borderId="1" xfId="0" applyNumberFormat="1" applyFont="1" applyFill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3" fontId="23" fillId="3" borderId="1" xfId="0" applyNumberFormat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vertical="top" wrapText="1"/>
    </xf>
    <xf numFmtId="0" fontId="18" fillId="0" borderId="1" xfId="0" applyFont="1" applyBorder="1" applyAlignment="1">
      <alignment wrapText="1"/>
    </xf>
    <xf numFmtId="3" fontId="0" fillId="0" borderId="0" xfId="0" applyNumberFormat="1"/>
    <xf numFmtId="165" fontId="0" fillId="0" borderId="0" xfId="0" applyNumberFormat="1"/>
    <xf numFmtId="0" fontId="7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center" wrapText="1"/>
    </xf>
    <xf numFmtId="0" fontId="18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_Tmp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tabSelected="1" view="pageBreakPreview" topLeftCell="C149" zoomScaleSheetLayoutView="100" workbookViewId="0">
      <selection activeCell="G24" sqref="G24"/>
    </sheetView>
  </sheetViews>
  <sheetFormatPr defaultRowHeight="15.75" x14ac:dyDescent="0.25"/>
  <cols>
    <col min="1" max="1" width="3.42578125" style="2" hidden="1" customWidth="1"/>
    <col min="2" max="2" width="27.140625" style="4" hidden="1" customWidth="1"/>
    <col min="3" max="3" width="47" style="3" customWidth="1"/>
    <col min="4" max="4" width="17.5703125" style="2" customWidth="1"/>
    <col min="5" max="5" width="20.28515625" style="2" customWidth="1"/>
    <col min="6" max="6" width="16" style="23" customWidth="1"/>
    <col min="7" max="7" width="9.5703125" style="2" customWidth="1"/>
    <col min="8" max="8" width="1.42578125" style="2" customWidth="1"/>
    <col min="9" max="9" width="17.28515625" style="2" customWidth="1"/>
    <col min="10" max="10" width="13.85546875" style="2" bestFit="1" customWidth="1"/>
    <col min="11" max="16384" width="9.140625" style="2"/>
  </cols>
  <sheetData>
    <row r="1" spans="1:7" ht="36.75" customHeight="1" x14ac:dyDescent="0.3">
      <c r="B1" s="58" t="s">
        <v>268</v>
      </c>
      <c r="C1" s="58"/>
      <c r="D1" s="58"/>
      <c r="E1" s="58"/>
      <c r="F1" s="58"/>
      <c r="G1" s="58"/>
    </row>
    <row r="2" spans="1:7" ht="8.25" customHeight="1" x14ac:dyDescent="0.3">
      <c r="B2" s="5"/>
      <c r="C2" s="6"/>
      <c r="D2" s="5"/>
      <c r="E2" s="5"/>
      <c r="F2" s="22"/>
      <c r="G2" s="5"/>
    </row>
    <row r="3" spans="1:7" ht="45.75" customHeight="1" x14ac:dyDescent="0.25">
      <c r="A3" s="7"/>
      <c r="B3" s="8" t="s">
        <v>52</v>
      </c>
      <c r="C3" s="8" t="s">
        <v>0</v>
      </c>
      <c r="D3" s="1" t="s">
        <v>269</v>
      </c>
      <c r="E3" s="1" t="s">
        <v>270</v>
      </c>
      <c r="F3" s="28" t="s">
        <v>271</v>
      </c>
      <c r="G3" s="29" t="s">
        <v>272</v>
      </c>
    </row>
    <row r="4" spans="1:7" ht="18.75" customHeight="1" x14ac:dyDescent="0.25">
      <c r="B4" s="9" t="s">
        <v>1</v>
      </c>
      <c r="C4" s="18" t="s">
        <v>245</v>
      </c>
      <c r="D4" s="32">
        <v>60212470618</v>
      </c>
      <c r="E4" s="43">
        <f>E5+E16</f>
        <v>56893281317.650002</v>
      </c>
      <c r="F4" s="33">
        <f>E4-D4</f>
        <v>-3319189300.3499985</v>
      </c>
      <c r="G4" s="49">
        <f>E4/D4</f>
        <v>0.94487538434674767</v>
      </c>
    </row>
    <row r="5" spans="1:7" ht="18" customHeight="1" x14ac:dyDescent="0.25">
      <c r="B5" s="9" t="s">
        <v>35</v>
      </c>
      <c r="C5" s="9" t="s">
        <v>150</v>
      </c>
      <c r="D5" s="34">
        <f>D6+D7+D8+D9+D10+D11+D12+D13+D14+D15</f>
        <v>59462026613</v>
      </c>
      <c r="E5" s="34">
        <f>E6+E7+E8+E9+E10+E11+E12+E13+E14+E15</f>
        <v>56038695682.720001</v>
      </c>
      <c r="F5" s="38">
        <f>E5-D5</f>
        <v>-3423330930.2799988</v>
      </c>
      <c r="G5" s="48">
        <f t="shared" ref="G5:G68" si="0">E5/D5</f>
        <v>0.94242828364125142</v>
      </c>
    </row>
    <row r="6" spans="1:7" ht="17.25" customHeight="1" x14ac:dyDescent="0.25">
      <c r="B6" s="10" t="s">
        <v>36</v>
      </c>
      <c r="C6" s="10" t="s">
        <v>2</v>
      </c>
      <c r="D6" s="35">
        <v>19651318275</v>
      </c>
      <c r="E6" s="44">
        <v>17876867835.360001</v>
      </c>
      <c r="F6" s="36">
        <f t="shared" ref="F6:F72" si="1">E6-D6</f>
        <v>-1774450439.6399994</v>
      </c>
      <c r="G6" s="50">
        <f t="shared" si="0"/>
        <v>0.90970323645424755</v>
      </c>
    </row>
    <row r="7" spans="1:7" ht="17.25" customHeight="1" x14ac:dyDescent="0.25">
      <c r="B7" s="10" t="s">
        <v>34</v>
      </c>
      <c r="C7" s="10" t="s">
        <v>3</v>
      </c>
      <c r="D7" s="35">
        <v>17934587000</v>
      </c>
      <c r="E7" s="44">
        <v>17814349895.200001</v>
      </c>
      <c r="F7" s="36">
        <f t="shared" si="1"/>
        <v>-120237104.79999924</v>
      </c>
      <c r="G7" s="50">
        <f t="shared" si="0"/>
        <v>0.99329579739973939</v>
      </c>
    </row>
    <row r="8" spans="1:7" ht="32.25" customHeight="1" x14ac:dyDescent="0.25">
      <c r="B8" s="10" t="s">
        <v>4</v>
      </c>
      <c r="C8" s="10" t="s">
        <v>151</v>
      </c>
      <c r="D8" s="35">
        <v>11545958000</v>
      </c>
      <c r="E8" s="45">
        <v>10205810678.82</v>
      </c>
      <c r="F8" s="36">
        <f t="shared" si="1"/>
        <v>-1340147321.1800003</v>
      </c>
      <c r="G8" s="50">
        <f t="shared" si="0"/>
        <v>0.8839293091850845</v>
      </c>
    </row>
    <row r="9" spans="1:7" ht="31.5" customHeight="1" x14ac:dyDescent="0.25">
      <c r="B9" s="10" t="s">
        <v>33</v>
      </c>
      <c r="C9" s="10" t="s">
        <v>53</v>
      </c>
      <c r="D9" s="35">
        <v>3109523338</v>
      </c>
      <c r="E9" s="45">
        <v>3196471745.7600002</v>
      </c>
      <c r="F9" s="36">
        <f t="shared" si="1"/>
        <v>86948407.760000229</v>
      </c>
      <c r="G9" s="50">
        <f t="shared" si="0"/>
        <v>1.0279619730450147</v>
      </c>
    </row>
    <row r="10" spans="1:7" ht="17.25" customHeight="1" x14ac:dyDescent="0.25">
      <c r="B10" s="10" t="s">
        <v>31</v>
      </c>
      <c r="C10" s="10" t="s">
        <v>5</v>
      </c>
      <c r="D10" s="35">
        <v>5614700000</v>
      </c>
      <c r="E10" s="44">
        <v>5334436492.75</v>
      </c>
      <c r="F10" s="36">
        <f t="shared" si="1"/>
        <v>-280263507.25</v>
      </c>
      <c r="G10" s="50">
        <f t="shared" si="0"/>
        <v>0.95008397470034023</v>
      </c>
    </row>
    <row r="11" spans="1:7" ht="17.25" customHeight="1" x14ac:dyDescent="0.25">
      <c r="B11" s="10" t="s">
        <v>32</v>
      </c>
      <c r="C11" s="10" t="s">
        <v>6</v>
      </c>
      <c r="D11" s="35">
        <v>1356000000</v>
      </c>
      <c r="E11" s="44">
        <v>1325259399.6700001</v>
      </c>
      <c r="F11" s="36">
        <f t="shared" si="1"/>
        <v>-30740600.329999924</v>
      </c>
      <c r="G11" s="50">
        <f t="shared" si="0"/>
        <v>0.97732994075958712</v>
      </c>
    </row>
    <row r="12" spans="1:7" ht="16.5" customHeight="1" x14ac:dyDescent="0.25">
      <c r="B12" s="10" t="s">
        <v>39</v>
      </c>
      <c r="C12" s="10" t="s">
        <v>40</v>
      </c>
      <c r="D12" s="35">
        <v>5240000</v>
      </c>
      <c r="E12" s="44">
        <v>5626688.7199999997</v>
      </c>
      <c r="F12" s="36">
        <f t="shared" si="1"/>
        <v>386688.71999999974</v>
      </c>
      <c r="G12" s="50">
        <f t="shared" si="0"/>
        <v>1.0737955572519085</v>
      </c>
    </row>
    <row r="13" spans="1:7" ht="18" customHeight="1" x14ac:dyDescent="0.25">
      <c r="B13" s="11" t="s">
        <v>47</v>
      </c>
      <c r="C13" s="11" t="s">
        <v>48</v>
      </c>
      <c r="D13" s="37">
        <v>9827000</v>
      </c>
      <c r="E13" s="45">
        <v>12642188.810000001</v>
      </c>
      <c r="F13" s="36">
        <f t="shared" si="1"/>
        <v>2815188.8100000005</v>
      </c>
      <c r="G13" s="50">
        <f t="shared" si="0"/>
        <v>1.2864748967131374</v>
      </c>
    </row>
    <row r="14" spans="1:7" ht="50.25" customHeight="1" x14ac:dyDescent="0.25">
      <c r="B14" s="10" t="s">
        <v>49</v>
      </c>
      <c r="C14" s="10" t="s">
        <v>50</v>
      </c>
      <c r="D14" s="35">
        <v>4656000</v>
      </c>
      <c r="E14" s="45">
        <v>5153506.8</v>
      </c>
      <c r="F14" s="36">
        <f t="shared" si="1"/>
        <v>497506.79999999981</v>
      </c>
      <c r="G14" s="50">
        <f t="shared" si="0"/>
        <v>1.1068528350515463</v>
      </c>
    </row>
    <row r="15" spans="1:7" ht="17.25" customHeight="1" x14ac:dyDescent="0.25">
      <c r="B15" s="9" t="s">
        <v>7</v>
      </c>
      <c r="C15" s="11" t="s">
        <v>8</v>
      </c>
      <c r="D15" s="37">
        <v>230217000</v>
      </c>
      <c r="E15" s="45">
        <v>262077250.83000001</v>
      </c>
      <c r="F15" s="36">
        <f t="shared" si="1"/>
        <v>31860250.830000013</v>
      </c>
      <c r="G15" s="50">
        <f t="shared" si="0"/>
        <v>1.1383922596072402</v>
      </c>
    </row>
    <row r="16" spans="1:7" ht="17.25" customHeight="1" x14ac:dyDescent="0.25">
      <c r="B16" s="9"/>
      <c r="C16" s="19" t="s">
        <v>152</v>
      </c>
      <c r="D16" s="34">
        <f>D17+D18+D28+D32+D33+D34+D36+D37</f>
        <v>750444005</v>
      </c>
      <c r="E16" s="34">
        <f>E17+E18+E28+E32+E33+E34+E36+E37</f>
        <v>854585634.93000007</v>
      </c>
      <c r="F16" s="38">
        <f t="shared" si="1"/>
        <v>104141629.93000007</v>
      </c>
      <c r="G16" s="48">
        <f t="shared" si="0"/>
        <v>1.1387733518238981</v>
      </c>
    </row>
    <row r="17" spans="2:10" ht="48.75" customHeight="1" x14ac:dyDescent="0.25">
      <c r="B17" s="9"/>
      <c r="C17" s="59" t="s">
        <v>273</v>
      </c>
      <c r="D17" s="39">
        <v>0</v>
      </c>
      <c r="E17" s="46">
        <v>139604.32999999999</v>
      </c>
      <c r="F17" s="40">
        <f t="shared" si="1"/>
        <v>139604.32999999999</v>
      </c>
      <c r="G17" s="51"/>
    </row>
    <row r="18" spans="2:10" ht="51.75" customHeight="1" x14ac:dyDescent="0.25">
      <c r="B18" s="9" t="s">
        <v>9</v>
      </c>
      <c r="C18" s="18" t="s">
        <v>10</v>
      </c>
      <c r="D18" s="39">
        <v>90449875</v>
      </c>
      <c r="E18" s="46">
        <v>108001882.16</v>
      </c>
      <c r="F18" s="40">
        <f t="shared" si="1"/>
        <v>17552007.159999996</v>
      </c>
      <c r="G18" s="51">
        <f t="shared" si="0"/>
        <v>1.194052309746144</v>
      </c>
      <c r="J18" s="16"/>
    </row>
    <row r="19" spans="2:10" ht="78.75" customHeight="1" x14ac:dyDescent="0.25">
      <c r="B19" s="10" t="s">
        <v>30</v>
      </c>
      <c r="C19" s="10" t="s">
        <v>153</v>
      </c>
      <c r="D19" s="35">
        <v>4939400</v>
      </c>
      <c r="E19" s="45">
        <v>32693130.02</v>
      </c>
      <c r="F19" s="36">
        <f t="shared" si="1"/>
        <v>27753730.02</v>
      </c>
      <c r="G19" s="50">
        <f t="shared" si="0"/>
        <v>6.6188464226424264</v>
      </c>
    </row>
    <row r="20" spans="2:10" ht="48.75" customHeight="1" x14ac:dyDescent="0.25">
      <c r="B20" s="10" t="s">
        <v>29</v>
      </c>
      <c r="C20" s="10" t="s">
        <v>154</v>
      </c>
      <c r="D20" s="35">
        <v>40964175</v>
      </c>
      <c r="E20" s="45">
        <v>44456303.299999997</v>
      </c>
      <c r="F20" s="36">
        <f t="shared" si="1"/>
        <v>3492128.299999997</v>
      </c>
      <c r="G20" s="50">
        <f t="shared" si="0"/>
        <v>1.085248349319863</v>
      </c>
    </row>
    <row r="21" spans="2:10" ht="99.75" customHeight="1" x14ac:dyDescent="0.25">
      <c r="B21" s="10" t="s">
        <v>28</v>
      </c>
      <c r="C21" s="10" t="s">
        <v>155</v>
      </c>
      <c r="D21" s="37">
        <v>9175000</v>
      </c>
      <c r="E21" s="45">
        <v>6726762.1900000004</v>
      </c>
      <c r="F21" s="36">
        <f t="shared" si="1"/>
        <v>-2448237.8099999996</v>
      </c>
      <c r="G21" s="50">
        <f t="shared" si="0"/>
        <v>0.73316209155313361</v>
      </c>
    </row>
    <row r="22" spans="2:10" ht="100.5" customHeight="1" x14ac:dyDescent="0.25">
      <c r="B22" s="10" t="s">
        <v>27</v>
      </c>
      <c r="C22" s="10" t="s">
        <v>156</v>
      </c>
      <c r="D22" s="35">
        <v>20817300</v>
      </c>
      <c r="E22" s="35">
        <v>16012275.200000001</v>
      </c>
      <c r="F22" s="36">
        <f t="shared" si="1"/>
        <v>-4805024.7999999989</v>
      </c>
      <c r="G22" s="50">
        <f t="shared" si="0"/>
        <v>0.76918117142953224</v>
      </c>
    </row>
    <row r="23" spans="2:10" ht="189.75" customHeight="1" x14ac:dyDescent="0.25">
      <c r="B23" s="10" t="s">
        <v>45</v>
      </c>
      <c r="C23" s="10" t="s">
        <v>46</v>
      </c>
      <c r="D23" s="37">
        <v>1000</v>
      </c>
      <c r="E23" s="45">
        <v>323.33999999999997</v>
      </c>
      <c r="F23" s="36">
        <f t="shared" si="1"/>
        <v>-676.66000000000008</v>
      </c>
      <c r="G23" s="50">
        <f t="shared" si="0"/>
        <v>0.32333999999999996</v>
      </c>
    </row>
    <row r="24" spans="2:10" ht="141.75" customHeight="1" x14ac:dyDescent="0.25">
      <c r="B24" s="10"/>
      <c r="C24" s="60" t="s">
        <v>274</v>
      </c>
      <c r="D24" s="37">
        <v>0</v>
      </c>
      <c r="E24" s="45">
        <v>382420.93</v>
      </c>
      <c r="F24" s="36">
        <f t="shared" si="1"/>
        <v>382420.93</v>
      </c>
      <c r="G24" s="50"/>
    </row>
    <row r="25" spans="2:10" ht="65.25" customHeight="1" x14ac:dyDescent="0.25">
      <c r="B25" s="10" t="s">
        <v>26</v>
      </c>
      <c r="C25" s="10" t="s">
        <v>157</v>
      </c>
      <c r="D25" s="37">
        <v>14553000</v>
      </c>
      <c r="E25" s="45">
        <v>6825214.5700000003</v>
      </c>
      <c r="F25" s="36">
        <f t="shared" si="1"/>
        <v>-7727785.4299999997</v>
      </c>
      <c r="G25" s="50">
        <f t="shared" si="0"/>
        <v>0.46899021301449872</v>
      </c>
    </row>
    <row r="26" spans="2:10" ht="140.25" customHeight="1" x14ac:dyDescent="0.25">
      <c r="B26" s="10"/>
      <c r="C26" s="60" t="s">
        <v>275</v>
      </c>
      <c r="D26" s="37"/>
      <c r="E26" s="45">
        <v>851009.22</v>
      </c>
      <c r="F26" s="40">
        <f t="shared" si="1"/>
        <v>851009.22</v>
      </c>
      <c r="G26" s="50"/>
    </row>
    <row r="27" spans="2:10" ht="140.25" customHeight="1" x14ac:dyDescent="0.25">
      <c r="B27" s="10"/>
      <c r="C27" s="60" t="s">
        <v>276</v>
      </c>
      <c r="D27" s="37"/>
      <c r="E27" s="45">
        <v>54443.39</v>
      </c>
      <c r="F27" s="40">
        <f t="shared" si="1"/>
        <v>54443.39</v>
      </c>
      <c r="G27" s="50"/>
    </row>
    <row r="28" spans="2:10" ht="34.5" customHeight="1" x14ac:dyDescent="0.25">
      <c r="B28" s="9" t="s">
        <v>11</v>
      </c>
      <c r="C28" s="18" t="s">
        <v>12</v>
      </c>
      <c r="D28" s="39">
        <v>103703400</v>
      </c>
      <c r="E28" s="46">
        <v>136859066.44</v>
      </c>
      <c r="F28" s="40">
        <f t="shared" si="1"/>
        <v>33155666.439999998</v>
      </c>
      <c r="G28" s="51">
        <f t="shared" si="0"/>
        <v>1.3197162912691387</v>
      </c>
    </row>
    <row r="29" spans="2:10" ht="33" customHeight="1" x14ac:dyDescent="0.25">
      <c r="B29" s="10" t="s">
        <v>25</v>
      </c>
      <c r="C29" s="10" t="s">
        <v>13</v>
      </c>
      <c r="D29" s="37">
        <v>17186000</v>
      </c>
      <c r="E29" s="44">
        <v>44221112.799999997</v>
      </c>
      <c r="F29" s="36">
        <f t="shared" si="1"/>
        <v>27035112.799999997</v>
      </c>
      <c r="G29" s="50">
        <f t="shared" si="0"/>
        <v>2.573089305248458</v>
      </c>
    </row>
    <row r="30" spans="2:10" ht="18.75" customHeight="1" x14ac:dyDescent="0.25">
      <c r="B30" s="10" t="s">
        <v>38</v>
      </c>
      <c r="C30" s="10" t="s">
        <v>14</v>
      </c>
      <c r="D30" s="37">
        <v>1950000</v>
      </c>
      <c r="E30" s="44">
        <v>4020765.98</v>
      </c>
      <c r="F30" s="36">
        <f t="shared" si="1"/>
        <v>2070765.98</v>
      </c>
      <c r="G30" s="50">
        <f t="shared" si="0"/>
        <v>2.0619312717948719</v>
      </c>
    </row>
    <row r="31" spans="2:10" ht="17.25" customHeight="1" x14ac:dyDescent="0.25">
      <c r="B31" s="10" t="s">
        <v>24</v>
      </c>
      <c r="C31" s="10" t="s">
        <v>15</v>
      </c>
      <c r="D31" s="37">
        <v>84567400</v>
      </c>
      <c r="E31" s="44">
        <v>88617187.659999996</v>
      </c>
      <c r="F31" s="36">
        <f t="shared" si="1"/>
        <v>4049787.6599999964</v>
      </c>
      <c r="G31" s="50">
        <f t="shared" si="0"/>
        <v>1.0478882839013615</v>
      </c>
    </row>
    <row r="32" spans="2:10" ht="32.25" customHeight="1" x14ac:dyDescent="0.25">
      <c r="B32" s="9" t="s">
        <v>16</v>
      </c>
      <c r="C32" s="18" t="s">
        <v>37</v>
      </c>
      <c r="D32" s="39">
        <v>33594990</v>
      </c>
      <c r="E32" s="46">
        <v>67161011.120000005</v>
      </c>
      <c r="F32" s="40">
        <f t="shared" si="1"/>
        <v>33566021.120000005</v>
      </c>
      <c r="G32" s="51">
        <f t="shared" si="0"/>
        <v>1.9991377023776464</v>
      </c>
    </row>
    <row r="33" spans="1:10" ht="33" customHeight="1" x14ac:dyDescent="0.25">
      <c r="B33" s="9" t="s">
        <v>17</v>
      </c>
      <c r="C33" s="18" t="s">
        <v>18</v>
      </c>
      <c r="D33" s="39">
        <v>1593000</v>
      </c>
      <c r="E33" s="46">
        <v>14494510.119999999</v>
      </c>
      <c r="F33" s="40">
        <f t="shared" si="1"/>
        <v>12901510.119999999</v>
      </c>
      <c r="G33" s="51">
        <f t="shared" si="0"/>
        <v>9.0988764092906464</v>
      </c>
    </row>
    <row r="34" spans="1:10" ht="18" customHeight="1" x14ac:dyDescent="0.25">
      <c r="B34" s="9" t="s">
        <v>106</v>
      </c>
      <c r="C34" s="18" t="s">
        <v>107</v>
      </c>
      <c r="D34" s="39">
        <v>1000000</v>
      </c>
      <c r="E34" s="46">
        <v>884731</v>
      </c>
      <c r="F34" s="40">
        <f t="shared" si="1"/>
        <v>-115269</v>
      </c>
      <c r="G34" s="51">
        <f t="shared" si="0"/>
        <v>0.88473100000000005</v>
      </c>
    </row>
    <row r="35" spans="1:10" ht="46.5" customHeight="1" x14ac:dyDescent="0.25">
      <c r="B35" s="11" t="s">
        <v>108</v>
      </c>
      <c r="C35" s="10" t="s">
        <v>158</v>
      </c>
      <c r="D35" s="37">
        <v>1000000</v>
      </c>
      <c r="E35" s="45">
        <v>884731</v>
      </c>
      <c r="F35" s="36">
        <f t="shared" si="1"/>
        <v>-115269</v>
      </c>
      <c r="G35" s="50">
        <f t="shared" si="0"/>
        <v>0.88473100000000005</v>
      </c>
    </row>
    <row r="36" spans="1:10" ht="18" customHeight="1" x14ac:dyDescent="0.25">
      <c r="B36" s="9" t="s">
        <v>19</v>
      </c>
      <c r="C36" s="18" t="s">
        <v>20</v>
      </c>
      <c r="D36" s="39">
        <v>517155740</v>
      </c>
      <c r="E36" s="46">
        <v>519857503.97000003</v>
      </c>
      <c r="F36" s="40">
        <f t="shared" si="1"/>
        <v>2701763.9700000286</v>
      </c>
      <c r="G36" s="51">
        <f t="shared" si="0"/>
        <v>1.0052242753217822</v>
      </c>
    </row>
    <row r="37" spans="1:10" ht="17.25" customHeight="1" x14ac:dyDescent="0.25">
      <c r="B37" s="9" t="s">
        <v>21</v>
      </c>
      <c r="C37" s="18" t="s">
        <v>22</v>
      </c>
      <c r="D37" s="39">
        <v>2947000</v>
      </c>
      <c r="E37" s="46">
        <v>7187325.79</v>
      </c>
      <c r="F37" s="40">
        <f t="shared" si="1"/>
        <v>4240325.79</v>
      </c>
      <c r="G37" s="51">
        <f t="shared" si="0"/>
        <v>2.4388618221920599</v>
      </c>
    </row>
    <row r="38" spans="1:10" ht="32.25" customHeight="1" x14ac:dyDescent="0.25">
      <c r="B38" s="10" t="s">
        <v>23</v>
      </c>
      <c r="C38" s="10" t="s">
        <v>159</v>
      </c>
      <c r="D38" s="37">
        <v>2947000</v>
      </c>
      <c r="E38" s="37">
        <v>2947000</v>
      </c>
      <c r="F38" s="36">
        <f t="shared" si="1"/>
        <v>0</v>
      </c>
      <c r="G38" s="50">
        <f t="shared" si="0"/>
        <v>1</v>
      </c>
    </row>
    <row r="39" spans="1:10" ht="18" customHeight="1" x14ac:dyDescent="0.25">
      <c r="A39" s="13"/>
      <c r="B39" s="9" t="s">
        <v>41</v>
      </c>
      <c r="C39" s="18" t="s">
        <v>246</v>
      </c>
      <c r="D39" s="41">
        <f>D40+D148+D150</f>
        <v>12493792366</v>
      </c>
      <c r="E39" s="52">
        <v>12038325675.450001</v>
      </c>
      <c r="F39" s="33">
        <f t="shared" si="1"/>
        <v>-455466690.54999924</v>
      </c>
      <c r="G39" s="49">
        <f t="shared" si="0"/>
        <v>0.96354456059398874</v>
      </c>
      <c r="I39" s="16"/>
    </row>
    <row r="40" spans="1:10" ht="32.25" customHeight="1" x14ac:dyDescent="0.25">
      <c r="A40" s="13"/>
      <c r="B40" s="9" t="s">
        <v>42</v>
      </c>
      <c r="C40" s="9" t="s">
        <v>160</v>
      </c>
      <c r="D40" s="34">
        <f>D41+D44+D96+D119</f>
        <v>12149454102</v>
      </c>
      <c r="E40" s="43">
        <v>11614795074.780001</v>
      </c>
      <c r="F40" s="38">
        <f t="shared" si="1"/>
        <v>-534659027.21999931</v>
      </c>
      <c r="G40" s="48">
        <f t="shared" si="0"/>
        <v>0.95599316457090977</v>
      </c>
      <c r="J40" s="16"/>
    </row>
    <row r="41" spans="1:10" ht="31.5" customHeight="1" x14ac:dyDescent="0.25">
      <c r="A41" s="13"/>
      <c r="B41" s="9" t="s">
        <v>67</v>
      </c>
      <c r="C41" s="18" t="s">
        <v>161</v>
      </c>
      <c r="D41" s="42">
        <v>1532871900</v>
      </c>
      <c r="E41" s="46">
        <v>1532871900</v>
      </c>
      <c r="F41" s="40">
        <f t="shared" si="1"/>
        <v>0</v>
      </c>
      <c r="G41" s="51">
        <f t="shared" si="0"/>
        <v>1</v>
      </c>
    </row>
    <row r="42" spans="1:10" ht="32.25" customHeight="1" x14ac:dyDescent="0.25">
      <c r="A42" s="13"/>
      <c r="B42" s="12" t="s">
        <v>109</v>
      </c>
      <c r="C42" s="20" t="s">
        <v>162</v>
      </c>
      <c r="D42" s="37">
        <v>788785900</v>
      </c>
      <c r="E42" s="46">
        <v>788785900</v>
      </c>
      <c r="F42" s="36">
        <f t="shared" si="1"/>
        <v>0</v>
      </c>
      <c r="G42" s="50">
        <f t="shared" si="0"/>
        <v>1</v>
      </c>
    </row>
    <row r="43" spans="1:10" ht="65.25" customHeight="1" x14ac:dyDescent="0.25">
      <c r="A43" s="13"/>
      <c r="B43" s="12" t="s">
        <v>116</v>
      </c>
      <c r="C43" s="20" t="s">
        <v>163</v>
      </c>
      <c r="D43" s="37">
        <v>744086000</v>
      </c>
      <c r="E43" s="46">
        <v>744086000</v>
      </c>
      <c r="F43" s="36">
        <f t="shared" si="1"/>
        <v>0</v>
      </c>
      <c r="G43" s="50">
        <f t="shared" si="0"/>
        <v>1</v>
      </c>
    </row>
    <row r="44" spans="1:10" ht="31.5" customHeight="1" x14ac:dyDescent="0.25">
      <c r="A44" s="13"/>
      <c r="B44" s="9" t="s">
        <v>68</v>
      </c>
      <c r="C44" s="18" t="s">
        <v>164</v>
      </c>
      <c r="D44" s="42">
        <f>SUM(D45:D95)</f>
        <v>3847452545</v>
      </c>
      <c r="E44" s="46">
        <v>3450519879.3600001</v>
      </c>
      <c r="F44" s="40">
        <f t="shared" si="1"/>
        <v>-396932665.63999987</v>
      </c>
      <c r="G44" s="51">
        <f t="shared" si="0"/>
        <v>0.89683234270014889</v>
      </c>
      <c r="I44" s="16"/>
    </row>
    <row r="45" spans="1:10" ht="33" customHeight="1" x14ac:dyDescent="0.25">
      <c r="A45" s="13"/>
      <c r="B45" s="12" t="s">
        <v>142</v>
      </c>
      <c r="C45" s="11" t="s">
        <v>165</v>
      </c>
      <c r="D45" s="37">
        <v>229920900</v>
      </c>
      <c r="E45" s="46">
        <v>226904099.84</v>
      </c>
      <c r="F45" s="36">
        <f t="shared" si="1"/>
        <v>-3016800.1599999964</v>
      </c>
      <c r="G45" s="50">
        <f t="shared" si="0"/>
        <v>0.98687896507016115</v>
      </c>
    </row>
    <row r="46" spans="1:10" ht="79.5" customHeight="1" x14ac:dyDescent="0.25">
      <c r="A46" s="13"/>
      <c r="B46" s="12"/>
      <c r="C46" s="11" t="s">
        <v>247</v>
      </c>
      <c r="D46" s="37">
        <v>64718800</v>
      </c>
      <c r="E46" s="46">
        <v>29809423.510000002</v>
      </c>
      <c r="F46" s="36">
        <f t="shared" si="1"/>
        <v>-34909376.489999995</v>
      </c>
      <c r="G46" s="50">
        <f t="shared" si="0"/>
        <v>0.46059913827203225</v>
      </c>
      <c r="I46" s="16"/>
    </row>
    <row r="47" spans="1:10" ht="63" customHeight="1" x14ac:dyDescent="0.25">
      <c r="A47" s="13"/>
      <c r="B47" s="12" t="s">
        <v>99</v>
      </c>
      <c r="C47" s="20" t="s">
        <v>166</v>
      </c>
      <c r="D47" s="37">
        <v>57483245</v>
      </c>
      <c r="E47" s="46">
        <v>57483244.990000002</v>
      </c>
      <c r="F47" s="36">
        <f t="shared" si="1"/>
        <v>-9.9999979138374329E-3</v>
      </c>
      <c r="G47" s="50">
        <f t="shared" si="0"/>
        <v>0.99999999982603627</v>
      </c>
    </row>
    <row r="48" spans="1:10" ht="47.25" customHeight="1" x14ac:dyDescent="0.25">
      <c r="A48" s="13"/>
      <c r="B48" s="12" t="s">
        <v>75</v>
      </c>
      <c r="C48" s="20" t="s">
        <v>167</v>
      </c>
      <c r="D48" s="37">
        <v>2837000</v>
      </c>
      <c r="E48" s="46">
        <v>2836998.53</v>
      </c>
      <c r="F48" s="36">
        <f t="shared" si="1"/>
        <v>-1.470000000204891</v>
      </c>
      <c r="G48" s="50">
        <f t="shared" si="0"/>
        <v>0.99999948184702148</v>
      </c>
    </row>
    <row r="49" spans="1:7" ht="47.25" customHeight="1" x14ac:dyDescent="0.25">
      <c r="A49" s="13"/>
      <c r="B49" s="12" t="s">
        <v>62</v>
      </c>
      <c r="C49" s="20" t="s">
        <v>168</v>
      </c>
      <c r="D49" s="37">
        <v>489000</v>
      </c>
      <c r="E49" s="46">
        <v>468606.6</v>
      </c>
      <c r="F49" s="36">
        <f t="shared" si="1"/>
        <v>-20393.400000000023</v>
      </c>
      <c r="G49" s="50">
        <f t="shared" si="0"/>
        <v>0.95829570552147236</v>
      </c>
    </row>
    <row r="50" spans="1:7" ht="65.25" customHeight="1" x14ac:dyDescent="0.25">
      <c r="A50" s="13"/>
      <c r="B50" s="12" t="s">
        <v>76</v>
      </c>
      <c r="C50" s="20" t="s">
        <v>169</v>
      </c>
      <c r="D50" s="37">
        <v>3114700</v>
      </c>
      <c r="E50" s="46">
        <v>3114699.53</v>
      </c>
      <c r="F50" s="36">
        <f t="shared" si="1"/>
        <v>-0.47000000020489097</v>
      </c>
      <c r="G50" s="50">
        <f t="shared" si="0"/>
        <v>0.99999984910264228</v>
      </c>
    </row>
    <row r="51" spans="1:7" ht="94.5" customHeight="1" x14ac:dyDescent="0.25">
      <c r="A51" s="13"/>
      <c r="B51" s="12" t="s">
        <v>110</v>
      </c>
      <c r="C51" s="20" t="s">
        <v>170</v>
      </c>
      <c r="D51" s="37">
        <v>58514000</v>
      </c>
      <c r="E51" s="46">
        <v>55928242.119999997</v>
      </c>
      <c r="F51" s="36">
        <f t="shared" si="1"/>
        <v>-2585757.8800000027</v>
      </c>
      <c r="G51" s="50">
        <f t="shared" si="0"/>
        <v>0.9558095860819632</v>
      </c>
    </row>
    <row r="52" spans="1:7" ht="79.5" customHeight="1" x14ac:dyDescent="0.25">
      <c r="A52" s="13"/>
      <c r="B52" s="12" t="s">
        <v>77</v>
      </c>
      <c r="C52" s="20" t="s">
        <v>171</v>
      </c>
      <c r="D52" s="37">
        <v>590097300</v>
      </c>
      <c r="E52" s="46">
        <v>590069004.39999998</v>
      </c>
      <c r="F52" s="36">
        <f t="shared" si="1"/>
        <v>-28295.600000023842</v>
      </c>
      <c r="G52" s="50">
        <f t="shared" si="0"/>
        <v>0.99995204926374004</v>
      </c>
    </row>
    <row r="53" spans="1:7" ht="114.75" customHeight="1" x14ac:dyDescent="0.25">
      <c r="A53" s="13"/>
      <c r="B53" s="12" t="s">
        <v>78</v>
      </c>
      <c r="C53" s="20" t="s">
        <v>172</v>
      </c>
      <c r="D53" s="37">
        <v>1022400</v>
      </c>
      <c r="E53" s="46">
        <v>1022400</v>
      </c>
      <c r="F53" s="36">
        <f t="shared" si="1"/>
        <v>0</v>
      </c>
      <c r="G53" s="50">
        <f t="shared" si="0"/>
        <v>1</v>
      </c>
    </row>
    <row r="54" spans="1:7" ht="64.5" customHeight="1" x14ac:dyDescent="0.25">
      <c r="A54" s="13"/>
      <c r="B54" s="12" t="s">
        <v>79</v>
      </c>
      <c r="C54" s="20" t="s">
        <v>175</v>
      </c>
      <c r="D54" s="37">
        <v>5248800</v>
      </c>
      <c r="E54" s="46">
        <v>5182988.29</v>
      </c>
      <c r="F54" s="36">
        <f t="shared" si="1"/>
        <v>-65811.709999999963</v>
      </c>
      <c r="G54" s="50">
        <f t="shared" si="0"/>
        <v>0.98746157026367931</v>
      </c>
    </row>
    <row r="55" spans="1:7" ht="66" hidden="1" customHeight="1" x14ac:dyDescent="0.25">
      <c r="A55" s="13"/>
      <c r="B55" s="12" t="s">
        <v>114</v>
      </c>
      <c r="C55" s="20" t="s">
        <v>115</v>
      </c>
      <c r="D55" s="37">
        <v>0</v>
      </c>
      <c r="E55" s="37">
        <v>0</v>
      </c>
      <c r="F55" s="36">
        <f t="shared" si="1"/>
        <v>0</v>
      </c>
      <c r="G55" s="50" t="e">
        <f t="shared" si="0"/>
        <v>#DIV/0!</v>
      </c>
    </row>
    <row r="56" spans="1:7" ht="95.25" customHeight="1" x14ac:dyDescent="0.25">
      <c r="A56" s="13"/>
      <c r="B56" s="12" t="s">
        <v>118</v>
      </c>
      <c r="C56" s="20" t="s">
        <v>173</v>
      </c>
      <c r="D56" s="37">
        <v>110514000</v>
      </c>
      <c r="E56" s="46">
        <v>102503951.72</v>
      </c>
      <c r="F56" s="36">
        <f t="shared" si="1"/>
        <v>-8010048.2800000012</v>
      </c>
      <c r="G56" s="50">
        <f t="shared" si="0"/>
        <v>0.92752005827315998</v>
      </c>
    </row>
    <row r="57" spans="1:7" ht="126" customHeight="1" x14ac:dyDescent="0.25">
      <c r="A57" s="13"/>
      <c r="B57" s="12" t="s">
        <v>80</v>
      </c>
      <c r="C57" s="20" t="s">
        <v>174</v>
      </c>
      <c r="D57" s="37">
        <v>14400000</v>
      </c>
      <c r="E57" s="46">
        <v>10800000</v>
      </c>
      <c r="F57" s="36">
        <f t="shared" si="1"/>
        <v>-3600000</v>
      </c>
      <c r="G57" s="50">
        <f t="shared" si="0"/>
        <v>0.75</v>
      </c>
    </row>
    <row r="58" spans="1:7" ht="93.75" customHeight="1" x14ac:dyDescent="0.25">
      <c r="A58" s="13"/>
      <c r="B58" s="12" t="s">
        <v>119</v>
      </c>
      <c r="C58" s="20" t="s">
        <v>176</v>
      </c>
      <c r="D58" s="37">
        <v>75179200</v>
      </c>
      <c r="E58" s="46">
        <v>75179200</v>
      </c>
      <c r="F58" s="36">
        <f t="shared" si="1"/>
        <v>0</v>
      </c>
      <c r="G58" s="50">
        <f t="shared" si="0"/>
        <v>1</v>
      </c>
    </row>
    <row r="59" spans="1:7" ht="31.5" customHeight="1" x14ac:dyDescent="0.25">
      <c r="A59" s="13"/>
      <c r="B59" s="12" t="s">
        <v>120</v>
      </c>
      <c r="C59" s="20" t="s">
        <v>177</v>
      </c>
      <c r="D59" s="37">
        <v>70125900</v>
      </c>
      <c r="E59" s="37">
        <v>70125900</v>
      </c>
      <c r="F59" s="36">
        <f t="shared" si="1"/>
        <v>0</v>
      </c>
      <c r="G59" s="50">
        <f t="shared" si="0"/>
        <v>1</v>
      </c>
    </row>
    <row r="60" spans="1:7" ht="30.75" hidden="1" customHeight="1" x14ac:dyDescent="0.25">
      <c r="A60" s="13"/>
      <c r="B60" s="12" t="s">
        <v>121</v>
      </c>
      <c r="C60" s="20" t="s">
        <v>178</v>
      </c>
      <c r="D60" s="37"/>
      <c r="E60" s="37"/>
      <c r="F60" s="36">
        <f t="shared" si="1"/>
        <v>0</v>
      </c>
      <c r="G60" s="50" t="e">
        <f t="shared" si="0"/>
        <v>#DIV/0!</v>
      </c>
    </row>
    <row r="61" spans="1:7" ht="31.5" customHeight="1" x14ac:dyDescent="0.25">
      <c r="A61" s="13"/>
      <c r="B61" s="12" t="s">
        <v>122</v>
      </c>
      <c r="C61" s="20" t="s">
        <v>179</v>
      </c>
      <c r="D61" s="37">
        <v>41393100</v>
      </c>
      <c r="E61" s="47">
        <v>22100045.510000002</v>
      </c>
      <c r="F61" s="36">
        <f t="shared" si="1"/>
        <v>-19293054.489999998</v>
      </c>
      <c r="G61" s="50">
        <f t="shared" si="0"/>
        <v>0.53390650881427104</v>
      </c>
    </row>
    <row r="62" spans="1:7" ht="63.75" customHeight="1" x14ac:dyDescent="0.25">
      <c r="A62" s="13"/>
      <c r="B62" s="12" t="s">
        <v>81</v>
      </c>
      <c r="C62" s="20" t="s">
        <v>180</v>
      </c>
      <c r="D62" s="37">
        <v>13446500</v>
      </c>
      <c r="E62" s="47">
        <v>13446500</v>
      </c>
      <c r="F62" s="36">
        <f t="shared" si="1"/>
        <v>0</v>
      </c>
      <c r="G62" s="50">
        <f t="shared" si="0"/>
        <v>1</v>
      </c>
    </row>
    <row r="63" spans="1:7" ht="79.5" customHeight="1" x14ac:dyDescent="0.25">
      <c r="A63" s="13"/>
      <c r="B63" s="12" t="s">
        <v>123</v>
      </c>
      <c r="C63" s="20" t="s">
        <v>181</v>
      </c>
      <c r="D63" s="37">
        <v>28992100</v>
      </c>
      <c r="E63" s="47">
        <v>28988236.43</v>
      </c>
      <c r="F63" s="36">
        <f t="shared" si="1"/>
        <v>-3863.570000000298</v>
      </c>
      <c r="G63" s="50">
        <f t="shared" si="0"/>
        <v>0.99986673714563623</v>
      </c>
    </row>
    <row r="64" spans="1:7" ht="33" customHeight="1" x14ac:dyDescent="0.25">
      <c r="A64" s="13"/>
      <c r="B64" s="12"/>
      <c r="C64" s="20" t="s">
        <v>248</v>
      </c>
      <c r="D64" s="37">
        <v>11937200</v>
      </c>
      <c r="E64" s="47">
        <v>11937199.9</v>
      </c>
      <c r="F64" s="36">
        <f t="shared" si="1"/>
        <v>-9.999999962747097E-2</v>
      </c>
      <c r="G64" s="50">
        <f t="shared" si="0"/>
        <v>0.99999999162282616</v>
      </c>
    </row>
    <row r="65" spans="1:7" ht="63.75" customHeight="1" x14ac:dyDescent="0.25">
      <c r="A65" s="13"/>
      <c r="B65" s="12" t="s">
        <v>82</v>
      </c>
      <c r="C65" s="20" t="s">
        <v>182</v>
      </c>
      <c r="D65" s="37">
        <v>20776500</v>
      </c>
      <c r="E65" s="47">
        <v>19945876.620000001</v>
      </c>
      <c r="F65" s="36">
        <f t="shared" si="1"/>
        <v>-830623.37999999896</v>
      </c>
      <c r="G65" s="50">
        <f t="shared" si="0"/>
        <v>0.96002101508916327</v>
      </c>
    </row>
    <row r="66" spans="1:7" ht="94.5" customHeight="1" x14ac:dyDescent="0.25">
      <c r="A66" s="13"/>
      <c r="B66" s="12" t="s">
        <v>143</v>
      </c>
      <c r="C66" s="20" t="s">
        <v>183</v>
      </c>
      <c r="D66" s="37">
        <v>130495700</v>
      </c>
      <c r="E66" s="47">
        <v>129940849.54000001</v>
      </c>
      <c r="F66" s="36">
        <f t="shared" si="1"/>
        <v>-554850.45999999344</v>
      </c>
      <c r="G66" s="50">
        <f t="shared" si="0"/>
        <v>0.99574813223730751</v>
      </c>
    </row>
    <row r="67" spans="1:7" ht="63.75" customHeight="1" x14ac:dyDescent="0.25">
      <c r="A67" s="13"/>
      <c r="B67" s="17" t="s">
        <v>144</v>
      </c>
      <c r="C67" s="20" t="s">
        <v>184</v>
      </c>
      <c r="D67" s="37">
        <v>10545300</v>
      </c>
      <c r="E67" s="47">
        <v>10545300</v>
      </c>
      <c r="F67" s="36">
        <f t="shared" si="1"/>
        <v>0</v>
      </c>
      <c r="G67" s="50">
        <f t="shared" si="0"/>
        <v>1</v>
      </c>
    </row>
    <row r="68" spans="1:7" ht="31.5" customHeight="1" x14ac:dyDescent="0.25">
      <c r="A68" s="13"/>
      <c r="B68" s="17"/>
      <c r="C68" s="20" t="s">
        <v>249</v>
      </c>
      <c r="D68" s="37">
        <v>16076600</v>
      </c>
      <c r="E68" s="47">
        <v>16076600</v>
      </c>
      <c r="F68" s="36">
        <f t="shared" si="1"/>
        <v>0</v>
      </c>
      <c r="G68" s="50">
        <f t="shared" si="0"/>
        <v>1</v>
      </c>
    </row>
    <row r="69" spans="1:7" ht="97.5" hidden="1" customHeight="1" x14ac:dyDescent="0.25">
      <c r="A69" s="13"/>
      <c r="B69" s="12" t="s">
        <v>117</v>
      </c>
      <c r="C69" s="20" t="s">
        <v>185</v>
      </c>
      <c r="D69" s="37"/>
      <c r="E69" s="47">
        <v>0</v>
      </c>
      <c r="F69" s="36">
        <f t="shared" si="1"/>
        <v>0</v>
      </c>
      <c r="G69" s="50" t="e">
        <f t="shared" ref="G69:G132" si="2">E69/D69</f>
        <v>#DIV/0!</v>
      </c>
    </row>
    <row r="70" spans="1:7" ht="82.5" hidden="1" customHeight="1" x14ac:dyDescent="0.25">
      <c r="A70" s="13"/>
      <c r="B70" s="12" t="s">
        <v>83</v>
      </c>
      <c r="C70" s="20" t="s">
        <v>84</v>
      </c>
      <c r="D70" s="37">
        <v>0</v>
      </c>
      <c r="E70" s="37">
        <v>0</v>
      </c>
      <c r="F70" s="36">
        <f t="shared" si="1"/>
        <v>0</v>
      </c>
      <c r="G70" s="50" t="e">
        <f t="shared" si="2"/>
        <v>#DIV/0!</v>
      </c>
    </row>
    <row r="71" spans="1:7" ht="63" customHeight="1" x14ac:dyDescent="0.25">
      <c r="A71" s="13"/>
      <c r="B71" s="12"/>
      <c r="C71" s="20" t="s">
        <v>263</v>
      </c>
      <c r="D71" s="37">
        <v>5200000</v>
      </c>
      <c r="E71" s="37">
        <v>0</v>
      </c>
      <c r="F71" s="36">
        <f t="shared" si="1"/>
        <v>-5200000</v>
      </c>
      <c r="G71" s="50">
        <f t="shared" si="2"/>
        <v>0</v>
      </c>
    </row>
    <row r="72" spans="1:7" ht="66" customHeight="1" x14ac:dyDescent="0.25">
      <c r="A72" s="13"/>
      <c r="B72" s="12"/>
      <c r="C72" s="20" t="s">
        <v>250</v>
      </c>
      <c r="D72" s="37">
        <v>544400</v>
      </c>
      <c r="E72" s="46">
        <v>544400</v>
      </c>
      <c r="F72" s="36">
        <f t="shared" si="1"/>
        <v>0</v>
      </c>
      <c r="G72" s="50">
        <f t="shared" si="2"/>
        <v>1</v>
      </c>
    </row>
    <row r="73" spans="1:7" ht="98.25" customHeight="1" x14ac:dyDescent="0.25">
      <c r="A73" s="13"/>
      <c r="B73" s="12" t="s">
        <v>85</v>
      </c>
      <c r="C73" s="20" t="s">
        <v>186</v>
      </c>
      <c r="D73" s="37">
        <v>111897100</v>
      </c>
      <c r="E73" s="46">
        <v>111897099.95999999</v>
      </c>
      <c r="F73" s="36">
        <f t="shared" ref="F73:F137" si="3">E73-D73</f>
        <v>-4.0000006556510925E-2</v>
      </c>
      <c r="G73" s="50">
        <f t="shared" si="2"/>
        <v>0.99999999964252861</v>
      </c>
    </row>
    <row r="74" spans="1:7" ht="98.25" customHeight="1" x14ac:dyDescent="0.25">
      <c r="A74" s="13"/>
      <c r="B74" s="12" t="s">
        <v>124</v>
      </c>
      <c r="C74" s="20" t="s">
        <v>187</v>
      </c>
      <c r="D74" s="37">
        <v>6177400</v>
      </c>
      <c r="E74" s="46">
        <v>6177399.9100000001</v>
      </c>
      <c r="F74" s="36">
        <f t="shared" si="3"/>
        <v>-8.9999999850988388E-2</v>
      </c>
      <c r="G74" s="50">
        <f t="shared" si="2"/>
        <v>0.99999998543076374</v>
      </c>
    </row>
    <row r="75" spans="1:7" ht="65.25" customHeight="1" x14ac:dyDescent="0.25">
      <c r="A75" s="13"/>
      <c r="B75" s="12" t="s">
        <v>111</v>
      </c>
      <c r="C75" s="20" t="s">
        <v>188</v>
      </c>
      <c r="D75" s="35">
        <v>11690400</v>
      </c>
      <c r="E75" s="46">
        <v>11641962.220000001</v>
      </c>
      <c r="F75" s="36">
        <f t="shared" si="3"/>
        <v>-48437.779999999329</v>
      </c>
      <c r="G75" s="50">
        <f t="shared" si="2"/>
        <v>0.99585661910627532</v>
      </c>
    </row>
    <row r="76" spans="1:7" ht="83.25" customHeight="1" x14ac:dyDescent="0.25">
      <c r="A76" s="13"/>
      <c r="B76" s="12" t="s">
        <v>86</v>
      </c>
      <c r="C76" s="20" t="s">
        <v>189</v>
      </c>
      <c r="D76" s="37">
        <v>7882400</v>
      </c>
      <c r="E76" s="46">
        <v>7882400</v>
      </c>
      <c r="F76" s="36">
        <f t="shared" si="3"/>
        <v>0</v>
      </c>
      <c r="G76" s="50">
        <f t="shared" si="2"/>
        <v>1</v>
      </c>
    </row>
    <row r="77" spans="1:7" ht="79.5" customHeight="1" x14ac:dyDescent="0.25">
      <c r="A77" s="13"/>
      <c r="B77" s="12" t="s">
        <v>87</v>
      </c>
      <c r="C77" s="20" t="s">
        <v>190</v>
      </c>
      <c r="D77" s="37">
        <v>3321900</v>
      </c>
      <c r="E77" s="46">
        <v>3321898.65</v>
      </c>
      <c r="F77" s="36">
        <f t="shared" si="3"/>
        <v>-1.3500000000931323</v>
      </c>
      <c r="G77" s="50">
        <f t="shared" si="2"/>
        <v>0.99999959360606883</v>
      </c>
    </row>
    <row r="78" spans="1:7" ht="65.25" customHeight="1" x14ac:dyDescent="0.25">
      <c r="A78" s="13"/>
      <c r="B78" s="12" t="s">
        <v>101</v>
      </c>
      <c r="C78" s="20" t="s">
        <v>191</v>
      </c>
      <c r="D78" s="37">
        <v>20519700</v>
      </c>
      <c r="E78" s="46">
        <v>20519699.989999998</v>
      </c>
      <c r="F78" s="36">
        <f t="shared" si="3"/>
        <v>-1.0000001639127731E-2</v>
      </c>
      <c r="G78" s="50">
        <f t="shared" si="2"/>
        <v>0.99999999951266338</v>
      </c>
    </row>
    <row r="79" spans="1:7" ht="47.25" customHeight="1" x14ac:dyDescent="0.25">
      <c r="A79" s="13"/>
      <c r="B79" s="12" t="s">
        <v>112</v>
      </c>
      <c r="C79" s="20" t="s">
        <v>192</v>
      </c>
      <c r="D79" s="37">
        <v>39702600</v>
      </c>
      <c r="E79" s="46">
        <v>37601379.899999999</v>
      </c>
      <c r="F79" s="36">
        <f t="shared" si="3"/>
        <v>-2101220.1000000015</v>
      </c>
      <c r="G79" s="50">
        <f t="shared" si="2"/>
        <v>0.94707600761662958</v>
      </c>
    </row>
    <row r="80" spans="1:7" ht="63" customHeight="1" x14ac:dyDescent="0.25">
      <c r="A80" s="13"/>
      <c r="B80" s="12" t="s">
        <v>63</v>
      </c>
      <c r="C80" s="20" t="s">
        <v>193</v>
      </c>
      <c r="D80" s="37">
        <v>1612800</v>
      </c>
      <c r="E80" s="46">
        <v>1571130.43</v>
      </c>
      <c r="F80" s="36">
        <f t="shared" si="3"/>
        <v>-41669.570000000065</v>
      </c>
      <c r="G80" s="50">
        <f t="shared" si="2"/>
        <v>0.97416321304563491</v>
      </c>
    </row>
    <row r="81" spans="1:9" ht="65.25" customHeight="1" x14ac:dyDescent="0.25">
      <c r="A81" s="13"/>
      <c r="B81" s="12" t="s">
        <v>88</v>
      </c>
      <c r="C81" s="20" t="s">
        <v>194</v>
      </c>
      <c r="D81" s="37">
        <v>11076300</v>
      </c>
      <c r="E81" s="46">
        <v>11076299.99</v>
      </c>
      <c r="F81" s="36">
        <f t="shared" si="3"/>
        <v>-9.9999997764825821E-3</v>
      </c>
      <c r="G81" s="50">
        <f t="shared" si="2"/>
        <v>0.99999999909717141</v>
      </c>
    </row>
    <row r="82" spans="1:9" ht="32.25" customHeight="1" x14ac:dyDescent="0.25">
      <c r="A82" s="13"/>
      <c r="B82" s="12" t="s">
        <v>100</v>
      </c>
      <c r="C82" s="20" t="s">
        <v>195</v>
      </c>
      <c r="D82" s="37">
        <v>34481100</v>
      </c>
      <c r="E82" s="46">
        <v>34481099</v>
      </c>
      <c r="F82" s="36">
        <f t="shared" si="3"/>
        <v>-1</v>
      </c>
      <c r="G82" s="50">
        <f t="shared" si="2"/>
        <v>0.99999997099860505</v>
      </c>
    </row>
    <row r="83" spans="1:9" ht="64.5" customHeight="1" x14ac:dyDescent="0.25">
      <c r="A83" s="13"/>
      <c r="B83" s="12" t="s">
        <v>102</v>
      </c>
      <c r="C83" s="20" t="s">
        <v>196</v>
      </c>
      <c r="D83" s="37">
        <v>195759500</v>
      </c>
      <c r="E83" s="46">
        <v>195759499.99000001</v>
      </c>
      <c r="F83" s="36">
        <f t="shared" si="3"/>
        <v>-9.9999904632568359E-3</v>
      </c>
      <c r="G83" s="50">
        <f t="shared" si="2"/>
        <v>0.99999999994891697</v>
      </c>
    </row>
    <row r="84" spans="1:9" ht="96" customHeight="1" x14ac:dyDescent="0.25">
      <c r="A84" s="13"/>
      <c r="B84" s="12" t="s">
        <v>73</v>
      </c>
      <c r="C84" s="20" t="s">
        <v>197</v>
      </c>
      <c r="D84" s="37">
        <v>313464300</v>
      </c>
      <c r="E84" s="47">
        <v>312878008.98000002</v>
      </c>
      <c r="F84" s="36">
        <f t="shared" si="3"/>
        <v>-586291.01999998093</v>
      </c>
      <c r="G84" s="50">
        <f t="shared" si="2"/>
        <v>0.9981296402174028</v>
      </c>
    </row>
    <row r="85" spans="1:9" ht="111.75" customHeight="1" x14ac:dyDescent="0.25">
      <c r="A85" s="13"/>
      <c r="B85" s="12" t="s">
        <v>125</v>
      </c>
      <c r="C85" s="20" t="s">
        <v>204</v>
      </c>
      <c r="D85" s="37">
        <v>1897800</v>
      </c>
      <c r="E85" s="46">
        <v>1897800</v>
      </c>
      <c r="F85" s="36">
        <f t="shared" si="3"/>
        <v>0</v>
      </c>
      <c r="G85" s="50">
        <f t="shared" si="2"/>
        <v>1</v>
      </c>
    </row>
    <row r="86" spans="1:9" ht="64.5" customHeight="1" x14ac:dyDescent="0.25">
      <c r="A86" s="13"/>
      <c r="B86" s="12" t="s">
        <v>54</v>
      </c>
      <c r="C86" s="20" t="s">
        <v>198</v>
      </c>
      <c r="D86" s="37">
        <v>78452500</v>
      </c>
      <c r="E86" s="46">
        <v>78452500</v>
      </c>
      <c r="F86" s="36">
        <f t="shared" si="3"/>
        <v>0</v>
      </c>
      <c r="G86" s="50">
        <f t="shared" si="2"/>
        <v>1</v>
      </c>
    </row>
    <row r="87" spans="1:9" ht="48.75" customHeight="1" x14ac:dyDescent="0.25">
      <c r="A87" s="13"/>
      <c r="B87" s="12" t="s">
        <v>55</v>
      </c>
      <c r="C87" s="20" t="s">
        <v>199</v>
      </c>
      <c r="D87" s="37">
        <v>148061800</v>
      </c>
      <c r="E87" s="46">
        <v>148061799.94999999</v>
      </c>
      <c r="F87" s="36">
        <f t="shared" si="3"/>
        <v>-5.0000011920928955E-2</v>
      </c>
      <c r="G87" s="50">
        <f t="shared" si="2"/>
        <v>0.99999999966230313</v>
      </c>
    </row>
    <row r="88" spans="1:9" ht="66.75" customHeight="1" x14ac:dyDescent="0.25">
      <c r="A88" s="13"/>
      <c r="B88" s="12" t="s">
        <v>56</v>
      </c>
      <c r="C88" s="20" t="s">
        <v>200</v>
      </c>
      <c r="D88" s="37">
        <v>133959700</v>
      </c>
      <c r="E88" s="46">
        <v>133959687.36</v>
      </c>
      <c r="F88" s="36">
        <f t="shared" si="3"/>
        <v>-12.640000000596046</v>
      </c>
      <c r="G88" s="50">
        <f t="shared" si="2"/>
        <v>0.99999990564326435</v>
      </c>
    </row>
    <row r="89" spans="1:9" ht="47.25" customHeight="1" x14ac:dyDescent="0.25">
      <c r="A89" s="13"/>
      <c r="B89" s="12" t="s">
        <v>136</v>
      </c>
      <c r="C89" s="20" t="s">
        <v>201</v>
      </c>
      <c r="D89" s="37">
        <v>517945500</v>
      </c>
      <c r="E89" s="46">
        <v>497672307.02999997</v>
      </c>
      <c r="F89" s="36">
        <f t="shared" si="3"/>
        <v>-20273192.970000029</v>
      </c>
      <c r="G89" s="50">
        <f t="shared" si="2"/>
        <v>0.96085844365864748</v>
      </c>
    </row>
    <row r="90" spans="1:9" ht="50.25" hidden="1" customHeight="1" x14ac:dyDescent="0.25">
      <c r="A90" s="13"/>
      <c r="B90" s="12" t="s">
        <v>137</v>
      </c>
      <c r="C90" s="20" t="s">
        <v>138</v>
      </c>
      <c r="D90" s="37">
        <v>0</v>
      </c>
      <c r="E90" s="37">
        <v>0</v>
      </c>
      <c r="F90" s="36">
        <f t="shared" si="3"/>
        <v>0</v>
      </c>
      <c r="G90" s="50" t="e">
        <f t="shared" si="2"/>
        <v>#DIV/0!</v>
      </c>
    </row>
    <row r="91" spans="1:9" ht="49.5" customHeight="1" x14ac:dyDescent="0.25">
      <c r="A91" s="13"/>
      <c r="B91" s="12" t="s">
        <v>57</v>
      </c>
      <c r="C91" s="20" t="s">
        <v>202</v>
      </c>
      <c r="D91" s="37">
        <v>7241300</v>
      </c>
      <c r="E91" s="46">
        <v>7241299.6799999997</v>
      </c>
      <c r="F91" s="36">
        <f t="shared" si="3"/>
        <v>-0.32000000029802322</v>
      </c>
      <c r="G91" s="50">
        <f t="shared" si="2"/>
        <v>0.99999995580903978</v>
      </c>
    </row>
    <row r="92" spans="1:9" ht="47.25" customHeight="1" x14ac:dyDescent="0.25">
      <c r="A92" s="13"/>
      <c r="B92" s="12" t="s">
        <v>58</v>
      </c>
      <c r="C92" s="20" t="s">
        <v>203</v>
      </c>
      <c r="D92" s="37">
        <v>44402000</v>
      </c>
      <c r="E92" s="47">
        <v>44402000</v>
      </c>
      <c r="F92" s="36">
        <f t="shared" si="3"/>
        <v>0</v>
      </c>
      <c r="G92" s="50">
        <f t="shared" si="2"/>
        <v>1</v>
      </c>
    </row>
    <row r="93" spans="1:9" ht="62.25" customHeight="1" x14ac:dyDescent="0.25">
      <c r="A93" s="13"/>
      <c r="B93" s="12" t="s">
        <v>74</v>
      </c>
      <c r="C93" s="20" t="s">
        <v>205</v>
      </c>
      <c r="D93" s="37">
        <v>300000000</v>
      </c>
      <c r="E93" s="47">
        <v>146934470.84999999</v>
      </c>
      <c r="F93" s="36">
        <f t="shared" si="3"/>
        <v>-153065529.15000001</v>
      </c>
      <c r="G93" s="50">
        <f t="shared" si="2"/>
        <v>0.48978156949999996</v>
      </c>
    </row>
    <row r="94" spans="1:9" ht="48.75" hidden="1" customHeight="1" x14ac:dyDescent="0.25">
      <c r="A94" s="13"/>
      <c r="B94" s="12" t="s">
        <v>59</v>
      </c>
      <c r="C94" s="20" t="s">
        <v>206</v>
      </c>
      <c r="D94" s="37"/>
      <c r="E94" s="47">
        <v>152136367.94</v>
      </c>
      <c r="F94" s="36">
        <f t="shared" si="3"/>
        <v>152136367.94</v>
      </c>
      <c r="G94" s="50" t="e">
        <f t="shared" si="2"/>
        <v>#DIV/0!</v>
      </c>
    </row>
    <row r="95" spans="1:9" ht="79.5" customHeight="1" x14ac:dyDescent="0.25">
      <c r="A95" s="13"/>
      <c r="B95" s="12" t="s">
        <v>134</v>
      </c>
      <c r="C95" s="20" t="s">
        <v>207</v>
      </c>
      <c r="D95" s="37">
        <v>294833800</v>
      </c>
      <c r="E95" s="46">
        <v>152136367.94</v>
      </c>
      <c r="F95" s="36">
        <f t="shared" si="3"/>
        <v>-142697432.06</v>
      </c>
      <c r="G95" s="50">
        <f t="shared" si="2"/>
        <v>0.51600721470876132</v>
      </c>
    </row>
    <row r="96" spans="1:9" ht="34.5" customHeight="1" x14ac:dyDescent="0.25">
      <c r="A96" s="13"/>
      <c r="B96" s="9" t="s">
        <v>69</v>
      </c>
      <c r="C96" s="18" t="s">
        <v>51</v>
      </c>
      <c r="D96" s="39">
        <f>SUM(D97:D118)</f>
        <v>3033970531</v>
      </c>
      <c r="E96" s="46">
        <v>2983594137.8899999</v>
      </c>
      <c r="F96" s="40">
        <f t="shared" si="3"/>
        <v>-50376393.110000134</v>
      </c>
      <c r="G96" s="51">
        <f t="shared" si="2"/>
        <v>0.98339588582180593</v>
      </c>
      <c r="I96" s="16"/>
    </row>
    <row r="97" spans="1:7" ht="64.5" customHeight="1" x14ac:dyDescent="0.25">
      <c r="A97" s="13"/>
      <c r="B97" s="12" t="s">
        <v>64</v>
      </c>
      <c r="C97" s="20" t="s">
        <v>208</v>
      </c>
      <c r="D97" s="35">
        <v>13140500</v>
      </c>
      <c r="E97" s="47">
        <v>13140500</v>
      </c>
      <c r="F97" s="36">
        <f t="shared" si="3"/>
        <v>0</v>
      </c>
      <c r="G97" s="50">
        <f t="shared" si="2"/>
        <v>1</v>
      </c>
    </row>
    <row r="98" spans="1:7" ht="82.5" customHeight="1" x14ac:dyDescent="0.25">
      <c r="A98" s="13"/>
      <c r="B98" s="12" t="s">
        <v>65</v>
      </c>
      <c r="C98" s="20" t="s">
        <v>209</v>
      </c>
      <c r="D98" s="35">
        <v>126700</v>
      </c>
      <c r="E98" s="47">
        <v>126700</v>
      </c>
      <c r="F98" s="36">
        <f t="shared" si="3"/>
        <v>0</v>
      </c>
      <c r="G98" s="50">
        <f t="shared" si="2"/>
        <v>1</v>
      </c>
    </row>
    <row r="99" spans="1:7" ht="47.25" customHeight="1" x14ac:dyDescent="0.25">
      <c r="A99" s="13"/>
      <c r="B99" s="12" t="s">
        <v>60</v>
      </c>
      <c r="C99" s="20" t="s">
        <v>210</v>
      </c>
      <c r="D99" s="35">
        <v>4976000</v>
      </c>
      <c r="E99" s="47">
        <v>4976000</v>
      </c>
      <c r="F99" s="36">
        <f t="shared" si="3"/>
        <v>0</v>
      </c>
      <c r="G99" s="50">
        <f t="shared" si="2"/>
        <v>1</v>
      </c>
    </row>
    <row r="100" spans="1:7" ht="48" customHeight="1" x14ac:dyDescent="0.25">
      <c r="A100" s="13"/>
      <c r="B100" s="12" t="s">
        <v>61</v>
      </c>
      <c r="C100" s="20" t="s">
        <v>211</v>
      </c>
      <c r="D100" s="35">
        <v>161931600</v>
      </c>
      <c r="E100" s="47">
        <v>159382322.58000001</v>
      </c>
      <c r="F100" s="36">
        <f t="shared" si="3"/>
        <v>-2549277.4199999869</v>
      </c>
      <c r="G100" s="50">
        <f t="shared" si="2"/>
        <v>0.98425707261584527</v>
      </c>
    </row>
    <row r="101" spans="1:7" ht="141" customHeight="1" x14ac:dyDescent="0.25">
      <c r="A101" s="13"/>
      <c r="B101" s="12" t="s">
        <v>103</v>
      </c>
      <c r="C101" s="20" t="s">
        <v>212</v>
      </c>
      <c r="D101" s="35">
        <v>30947700</v>
      </c>
      <c r="E101" s="47">
        <v>30520080</v>
      </c>
      <c r="F101" s="36">
        <f t="shared" si="3"/>
        <v>-427620</v>
      </c>
      <c r="G101" s="50">
        <f t="shared" si="2"/>
        <v>0.9861824949834721</v>
      </c>
    </row>
    <row r="102" spans="1:7" ht="81.75" customHeight="1" x14ac:dyDescent="0.25">
      <c r="A102" s="13"/>
      <c r="B102" s="12" t="s">
        <v>104</v>
      </c>
      <c r="C102" s="20" t="s">
        <v>213</v>
      </c>
      <c r="D102" s="35">
        <v>16225100</v>
      </c>
      <c r="E102" s="47">
        <v>16023042</v>
      </c>
      <c r="F102" s="36">
        <f t="shared" si="3"/>
        <v>-202058</v>
      </c>
      <c r="G102" s="50">
        <f t="shared" si="2"/>
        <v>0.98754657906576848</v>
      </c>
    </row>
    <row r="103" spans="1:7" ht="81" customHeight="1" x14ac:dyDescent="0.25">
      <c r="A103" s="13"/>
      <c r="B103" s="12" t="s">
        <v>89</v>
      </c>
      <c r="C103" s="20" t="s">
        <v>214</v>
      </c>
      <c r="D103" s="35">
        <v>26210000</v>
      </c>
      <c r="E103" s="47">
        <v>26136219.609999999</v>
      </c>
      <c r="F103" s="36">
        <f t="shared" si="3"/>
        <v>-73780.390000000596</v>
      </c>
      <c r="G103" s="50">
        <f t="shared" si="2"/>
        <v>0.99718502899656614</v>
      </c>
    </row>
    <row r="104" spans="1:7" ht="99.75" customHeight="1" x14ac:dyDescent="0.25">
      <c r="A104" s="13"/>
      <c r="B104" s="12" t="s">
        <v>105</v>
      </c>
      <c r="C104" s="20" t="s">
        <v>215</v>
      </c>
      <c r="D104" s="35">
        <v>17404500</v>
      </c>
      <c r="E104" s="47">
        <v>16786044</v>
      </c>
      <c r="F104" s="36">
        <f t="shared" si="3"/>
        <v>-618456</v>
      </c>
      <c r="G104" s="50">
        <f t="shared" si="2"/>
        <v>0.96446574161854692</v>
      </c>
    </row>
    <row r="105" spans="1:7" ht="83.25" customHeight="1" x14ac:dyDescent="0.25">
      <c r="A105" s="13"/>
      <c r="B105" s="12" t="s">
        <v>90</v>
      </c>
      <c r="C105" s="20" t="s">
        <v>216</v>
      </c>
      <c r="D105" s="35">
        <v>125502931</v>
      </c>
      <c r="E105" s="47">
        <v>125315737.78</v>
      </c>
      <c r="F105" s="36">
        <f t="shared" si="3"/>
        <v>-187193.21999999881</v>
      </c>
      <c r="G105" s="50">
        <f t="shared" si="2"/>
        <v>0.99850845539216926</v>
      </c>
    </row>
    <row r="106" spans="1:7" ht="78" customHeight="1" x14ac:dyDescent="0.25">
      <c r="A106" s="13"/>
      <c r="B106" s="12" t="s">
        <v>91</v>
      </c>
      <c r="C106" s="20" t="s">
        <v>217</v>
      </c>
      <c r="D106" s="35">
        <v>32500</v>
      </c>
      <c r="E106" s="47">
        <v>32067.599999999999</v>
      </c>
      <c r="F106" s="36">
        <f t="shared" si="3"/>
        <v>-432.40000000000146</v>
      </c>
      <c r="G106" s="50">
        <f t="shared" si="2"/>
        <v>0.98669538461538453</v>
      </c>
    </row>
    <row r="107" spans="1:7" ht="47.25" customHeight="1" x14ac:dyDescent="0.25">
      <c r="A107" s="13"/>
      <c r="B107" s="12" t="s">
        <v>113</v>
      </c>
      <c r="C107" s="20" t="s">
        <v>218</v>
      </c>
      <c r="D107" s="35">
        <v>889054400</v>
      </c>
      <c r="E107" s="47">
        <v>869455200.58000004</v>
      </c>
      <c r="F107" s="36">
        <f t="shared" si="3"/>
        <v>-19599199.419999957</v>
      </c>
      <c r="G107" s="50">
        <f t="shared" si="2"/>
        <v>0.97795500543048886</v>
      </c>
    </row>
    <row r="108" spans="1:7" ht="65.25" customHeight="1" x14ac:dyDescent="0.25">
      <c r="A108" s="13"/>
      <c r="B108" s="12" t="s">
        <v>92</v>
      </c>
      <c r="C108" s="20" t="s">
        <v>219</v>
      </c>
      <c r="D108" s="35">
        <v>11031000</v>
      </c>
      <c r="E108" s="47">
        <v>9971643.1999999993</v>
      </c>
      <c r="F108" s="36">
        <f t="shared" si="3"/>
        <v>-1059356.8000000007</v>
      </c>
      <c r="G108" s="50">
        <f t="shared" si="2"/>
        <v>0.90396547910434222</v>
      </c>
    </row>
    <row r="109" spans="1:7" ht="99" customHeight="1" x14ac:dyDescent="0.25">
      <c r="A109" s="13"/>
      <c r="B109" s="12" t="s">
        <v>93</v>
      </c>
      <c r="C109" s="20" t="s">
        <v>220</v>
      </c>
      <c r="D109" s="35">
        <v>3904300</v>
      </c>
      <c r="E109" s="47">
        <v>4041809.32</v>
      </c>
      <c r="F109" s="36">
        <f t="shared" si="3"/>
        <v>137509.31999999983</v>
      </c>
      <c r="G109" s="50">
        <f t="shared" si="2"/>
        <v>1.0352199677278897</v>
      </c>
    </row>
    <row r="110" spans="1:7" ht="78" customHeight="1" x14ac:dyDescent="0.25">
      <c r="A110" s="13"/>
      <c r="B110" s="12" t="s">
        <v>94</v>
      </c>
      <c r="C110" s="20" t="s">
        <v>221</v>
      </c>
      <c r="D110" s="35">
        <v>324900</v>
      </c>
      <c r="E110" s="47">
        <v>169742.53</v>
      </c>
      <c r="F110" s="36">
        <f t="shared" si="3"/>
        <v>-155157.47</v>
      </c>
      <c r="G110" s="50">
        <f t="shared" si="2"/>
        <v>0.522445460141582</v>
      </c>
    </row>
    <row r="111" spans="1:7" ht="47.25" customHeight="1" x14ac:dyDescent="0.25">
      <c r="A111" s="13"/>
      <c r="B111" s="12" t="s">
        <v>95</v>
      </c>
      <c r="C111" s="20" t="s">
        <v>222</v>
      </c>
      <c r="D111" s="35">
        <v>586013300</v>
      </c>
      <c r="E111" s="47">
        <v>584898089.48000002</v>
      </c>
      <c r="F111" s="36">
        <f t="shared" si="3"/>
        <v>-1115210.5199999809</v>
      </c>
      <c r="G111" s="50">
        <f t="shared" si="2"/>
        <v>0.99809695356743611</v>
      </c>
    </row>
    <row r="112" spans="1:7" ht="115.5" customHeight="1" x14ac:dyDescent="0.25">
      <c r="A112" s="13"/>
      <c r="B112" s="12" t="s">
        <v>96</v>
      </c>
      <c r="C112" s="20" t="s">
        <v>223</v>
      </c>
      <c r="D112" s="35">
        <v>342049800</v>
      </c>
      <c r="E112" s="47">
        <v>338845585.91000003</v>
      </c>
      <c r="F112" s="36">
        <f t="shared" si="3"/>
        <v>-3204214.0899999738</v>
      </c>
      <c r="G112" s="50">
        <f t="shared" si="2"/>
        <v>0.99063231701933474</v>
      </c>
    </row>
    <row r="113" spans="1:9" ht="32.25" customHeight="1" x14ac:dyDescent="0.25">
      <c r="A113" s="13"/>
      <c r="B113" s="12" t="s">
        <v>139</v>
      </c>
      <c r="C113" s="20" t="s">
        <v>224</v>
      </c>
      <c r="D113" s="35">
        <v>18143600</v>
      </c>
      <c r="E113" s="47">
        <v>16322177.65</v>
      </c>
      <c r="F113" s="36">
        <f t="shared" si="3"/>
        <v>-1821422.3499999996</v>
      </c>
      <c r="G113" s="50">
        <f t="shared" si="2"/>
        <v>0.89961075255186407</v>
      </c>
    </row>
    <row r="114" spans="1:9" ht="97.5" customHeight="1" x14ac:dyDescent="0.25">
      <c r="A114" s="13"/>
      <c r="B114" s="12" t="s">
        <v>140</v>
      </c>
      <c r="C114" s="20" t="s">
        <v>225</v>
      </c>
      <c r="D114" s="35">
        <v>3935200</v>
      </c>
      <c r="E114" s="47">
        <v>3935200</v>
      </c>
      <c r="F114" s="36">
        <f t="shared" si="3"/>
        <v>0</v>
      </c>
      <c r="G114" s="50">
        <f t="shared" si="2"/>
        <v>1</v>
      </c>
    </row>
    <row r="115" spans="1:9" ht="96" customHeight="1" x14ac:dyDescent="0.25">
      <c r="A115" s="13"/>
      <c r="B115" s="12" t="s">
        <v>141</v>
      </c>
      <c r="C115" s="20" t="s">
        <v>226</v>
      </c>
      <c r="D115" s="35">
        <v>59287200</v>
      </c>
      <c r="E115" s="47">
        <v>59287200</v>
      </c>
      <c r="F115" s="36">
        <f t="shared" si="3"/>
        <v>0</v>
      </c>
      <c r="G115" s="50">
        <f t="shared" si="2"/>
        <v>1</v>
      </c>
    </row>
    <row r="116" spans="1:9" ht="147" customHeight="1" x14ac:dyDescent="0.25">
      <c r="A116" s="13"/>
      <c r="B116" s="12" t="s">
        <v>149</v>
      </c>
      <c r="C116" s="20" t="s">
        <v>227</v>
      </c>
      <c r="D116" s="35">
        <v>203868400</v>
      </c>
      <c r="E116" s="47">
        <v>187907771.78999999</v>
      </c>
      <c r="F116" s="36">
        <f t="shared" si="3"/>
        <v>-15960628.210000008</v>
      </c>
      <c r="G116" s="50">
        <f t="shared" si="2"/>
        <v>0.92171112242014941</v>
      </c>
    </row>
    <row r="117" spans="1:9" ht="48" customHeight="1" x14ac:dyDescent="0.25">
      <c r="A117" s="13"/>
      <c r="B117" s="12" t="s">
        <v>97</v>
      </c>
      <c r="C117" s="20" t="s">
        <v>228</v>
      </c>
      <c r="D117" s="35">
        <v>403554300</v>
      </c>
      <c r="E117" s="47">
        <v>402767956.38999999</v>
      </c>
      <c r="F117" s="36">
        <f t="shared" si="3"/>
        <v>-786343.61000001431</v>
      </c>
      <c r="G117" s="50">
        <f t="shared" si="2"/>
        <v>0.99805145525645489</v>
      </c>
    </row>
    <row r="118" spans="1:9" ht="32.25" customHeight="1" x14ac:dyDescent="0.25">
      <c r="A118" s="13"/>
      <c r="B118" s="12" t="s">
        <v>66</v>
      </c>
      <c r="C118" s="20" t="s">
        <v>229</v>
      </c>
      <c r="D118" s="35">
        <v>116306600</v>
      </c>
      <c r="E118" s="47">
        <v>113553047.47</v>
      </c>
      <c r="F118" s="36">
        <f t="shared" si="3"/>
        <v>-2753552.5300000012</v>
      </c>
      <c r="G118" s="50">
        <f t="shared" si="2"/>
        <v>0.97632505352232801</v>
      </c>
    </row>
    <row r="119" spans="1:9" ht="19.5" customHeight="1" x14ac:dyDescent="0.25">
      <c r="A119" s="13"/>
      <c r="B119" s="14" t="s">
        <v>70</v>
      </c>
      <c r="C119" s="21" t="s">
        <v>43</v>
      </c>
      <c r="D119" s="42">
        <f>SUM(D120:D147)</f>
        <v>3735159126</v>
      </c>
      <c r="E119" s="46">
        <v>3647809157.5300002</v>
      </c>
      <c r="F119" s="40">
        <f t="shared" si="3"/>
        <v>-87349968.46999979</v>
      </c>
      <c r="G119" s="51">
        <f t="shared" si="2"/>
        <v>0.976614123917247</v>
      </c>
      <c r="I119" s="16"/>
    </row>
    <row r="120" spans="1:9" ht="63" customHeight="1" x14ac:dyDescent="0.25">
      <c r="A120" s="13"/>
      <c r="B120" s="12" t="s">
        <v>148</v>
      </c>
      <c r="C120" s="11" t="s">
        <v>230</v>
      </c>
      <c r="D120" s="35">
        <v>46600</v>
      </c>
      <c r="E120" s="46">
        <v>49821.8</v>
      </c>
      <c r="F120" s="36">
        <f t="shared" si="3"/>
        <v>3221.8000000000029</v>
      </c>
      <c r="G120" s="50">
        <f t="shared" si="2"/>
        <v>1.0691373390557941</v>
      </c>
    </row>
    <row r="121" spans="1:9" ht="79.5" customHeight="1" x14ac:dyDescent="0.25">
      <c r="A121" s="13"/>
      <c r="B121" s="12" t="s">
        <v>71</v>
      </c>
      <c r="C121" s="20" t="s">
        <v>231</v>
      </c>
      <c r="D121" s="35">
        <v>15691381</v>
      </c>
      <c r="E121" s="46">
        <v>10978886.880000001</v>
      </c>
      <c r="F121" s="36">
        <f t="shared" si="3"/>
        <v>-4712494.1199999992</v>
      </c>
      <c r="G121" s="50">
        <f t="shared" si="2"/>
        <v>0.69967626686268092</v>
      </c>
    </row>
    <row r="122" spans="1:9" ht="64.5" customHeight="1" x14ac:dyDescent="0.25">
      <c r="A122" s="13"/>
      <c r="B122" s="12" t="s">
        <v>72</v>
      </c>
      <c r="C122" s="20" t="s">
        <v>232</v>
      </c>
      <c r="D122" s="35">
        <v>5861700</v>
      </c>
      <c r="E122" s="46">
        <v>4355148.28</v>
      </c>
      <c r="F122" s="36">
        <f t="shared" si="3"/>
        <v>-1506551.7199999997</v>
      </c>
      <c r="G122" s="50">
        <f t="shared" si="2"/>
        <v>0.74298382380538075</v>
      </c>
    </row>
    <row r="123" spans="1:9" ht="125.25" customHeight="1" x14ac:dyDescent="0.25">
      <c r="A123" s="13"/>
      <c r="B123" s="12" t="s">
        <v>146</v>
      </c>
      <c r="C123" s="20" t="s">
        <v>233</v>
      </c>
      <c r="D123" s="35">
        <v>228511600</v>
      </c>
      <c r="E123" s="46">
        <v>214050991.22999999</v>
      </c>
      <c r="F123" s="36">
        <f t="shared" si="3"/>
        <v>-14460608.770000011</v>
      </c>
      <c r="G123" s="50">
        <f t="shared" si="2"/>
        <v>0.93671827263911323</v>
      </c>
    </row>
    <row r="124" spans="1:9" ht="79.5" customHeight="1" x14ac:dyDescent="0.25">
      <c r="A124" s="13"/>
      <c r="B124" s="12"/>
      <c r="C124" s="20" t="s">
        <v>264</v>
      </c>
      <c r="D124" s="35">
        <v>132587900</v>
      </c>
      <c r="E124" s="46">
        <v>132546262</v>
      </c>
      <c r="F124" s="36">
        <f t="shared" si="3"/>
        <v>-41638</v>
      </c>
      <c r="G124" s="50">
        <f t="shared" si="2"/>
        <v>0.99968595927682691</v>
      </c>
    </row>
    <row r="125" spans="1:9" ht="64.5" customHeight="1" x14ac:dyDescent="0.25">
      <c r="A125" s="13"/>
      <c r="B125" s="12" t="s">
        <v>98</v>
      </c>
      <c r="C125" s="20" t="s">
        <v>234</v>
      </c>
      <c r="D125" s="35">
        <v>84084100</v>
      </c>
      <c r="E125" s="46">
        <v>81042462.680000007</v>
      </c>
      <c r="F125" s="36">
        <f t="shared" si="3"/>
        <v>-3041637.3199999928</v>
      </c>
      <c r="G125" s="50">
        <f t="shared" si="2"/>
        <v>0.96382624872003153</v>
      </c>
    </row>
    <row r="126" spans="1:9" ht="132.75" customHeight="1" x14ac:dyDescent="0.25">
      <c r="A126" s="13"/>
      <c r="B126" s="12" t="s">
        <v>126</v>
      </c>
      <c r="C126" s="20" t="s">
        <v>235</v>
      </c>
      <c r="D126" s="35">
        <v>252970100</v>
      </c>
      <c r="E126" s="46">
        <v>252970100</v>
      </c>
      <c r="F126" s="36">
        <f t="shared" si="3"/>
        <v>0</v>
      </c>
      <c r="G126" s="50">
        <f t="shared" si="2"/>
        <v>1</v>
      </c>
    </row>
    <row r="127" spans="1:9" ht="109.5" customHeight="1" x14ac:dyDescent="0.25">
      <c r="A127" s="13"/>
      <c r="B127" s="12" t="s">
        <v>127</v>
      </c>
      <c r="C127" s="20" t="s">
        <v>236</v>
      </c>
      <c r="D127" s="35">
        <v>43808400</v>
      </c>
      <c r="E127" s="46">
        <v>43808400</v>
      </c>
      <c r="F127" s="36">
        <f t="shared" si="3"/>
        <v>0</v>
      </c>
      <c r="G127" s="50">
        <f t="shared" si="2"/>
        <v>1</v>
      </c>
    </row>
    <row r="128" spans="1:9" ht="61.5" customHeight="1" x14ac:dyDescent="0.25">
      <c r="A128" s="13"/>
      <c r="B128" s="12" t="s">
        <v>128</v>
      </c>
      <c r="C128" s="20" t="s">
        <v>237</v>
      </c>
      <c r="D128" s="35">
        <v>92415400</v>
      </c>
      <c r="E128" s="46">
        <v>92415400</v>
      </c>
      <c r="F128" s="36">
        <f t="shared" si="3"/>
        <v>0</v>
      </c>
      <c r="G128" s="50">
        <f t="shared" si="2"/>
        <v>1</v>
      </c>
    </row>
    <row r="129" spans="1:7" ht="94.5" customHeight="1" x14ac:dyDescent="0.25">
      <c r="A129" s="13"/>
      <c r="B129" s="12" t="s">
        <v>129</v>
      </c>
      <c r="C129" s="20" t="s">
        <v>238</v>
      </c>
      <c r="D129" s="35">
        <v>15121600</v>
      </c>
      <c r="E129" s="46">
        <v>15121600</v>
      </c>
      <c r="F129" s="36">
        <f t="shared" si="3"/>
        <v>0</v>
      </c>
      <c r="G129" s="50">
        <f t="shared" si="2"/>
        <v>1</v>
      </c>
    </row>
    <row r="130" spans="1:7" ht="80.25" customHeight="1" x14ac:dyDescent="0.25">
      <c r="A130" s="13"/>
      <c r="B130" s="12"/>
      <c r="C130" s="20" t="s">
        <v>267</v>
      </c>
      <c r="D130" s="35">
        <v>92745</v>
      </c>
      <c r="E130" s="46">
        <v>92743.73</v>
      </c>
      <c r="F130" s="36">
        <f t="shared" si="3"/>
        <v>-1.2700000000040745</v>
      </c>
      <c r="G130" s="50">
        <f t="shared" si="2"/>
        <v>0.9999863065394361</v>
      </c>
    </row>
    <row r="131" spans="1:7" ht="240.75" customHeight="1" x14ac:dyDescent="0.25">
      <c r="A131" s="13"/>
      <c r="B131" s="12" t="s">
        <v>130</v>
      </c>
      <c r="C131" s="20" t="s">
        <v>239</v>
      </c>
      <c r="D131" s="35">
        <v>4423200</v>
      </c>
      <c r="E131" s="46">
        <v>3998877.89</v>
      </c>
      <c r="F131" s="36">
        <f t="shared" si="3"/>
        <v>-424322.10999999987</v>
      </c>
      <c r="G131" s="50">
        <f t="shared" si="2"/>
        <v>0.90406897495026228</v>
      </c>
    </row>
    <row r="132" spans="1:7" ht="48.75" customHeight="1" x14ac:dyDescent="0.25">
      <c r="A132" s="13"/>
      <c r="B132" s="12" t="s">
        <v>131</v>
      </c>
      <c r="C132" s="20" t="s">
        <v>240</v>
      </c>
      <c r="D132" s="35">
        <v>23437600</v>
      </c>
      <c r="E132" s="46">
        <v>23437566</v>
      </c>
      <c r="F132" s="36">
        <f t="shared" si="3"/>
        <v>-34</v>
      </c>
      <c r="G132" s="50">
        <f t="shared" si="2"/>
        <v>0.99999854933952281</v>
      </c>
    </row>
    <row r="133" spans="1:7" ht="81.75" customHeight="1" x14ac:dyDescent="0.25">
      <c r="A133" s="13"/>
      <c r="B133" s="12" t="s">
        <v>132</v>
      </c>
      <c r="C133" s="20" t="s">
        <v>241</v>
      </c>
      <c r="D133" s="35">
        <v>27700700</v>
      </c>
      <c r="E133" s="46">
        <v>17230323.350000001</v>
      </c>
      <c r="F133" s="36">
        <f t="shared" si="3"/>
        <v>-10470376.649999999</v>
      </c>
      <c r="G133" s="50">
        <f t="shared" ref="G133:G154" si="4">E133/D133</f>
        <v>0.62201761507831932</v>
      </c>
    </row>
    <row r="134" spans="1:7" ht="93.75" customHeight="1" x14ac:dyDescent="0.25">
      <c r="A134" s="13"/>
      <c r="B134" s="12"/>
      <c r="C134" s="20" t="s">
        <v>259</v>
      </c>
      <c r="D134" s="35">
        <v>28875800</v>
      </c>
      <c r="E134" s="46">
        <v>28875800</v>
      </c>
      <c r="F134" s="36">
        <f t="shared" si="3"/>
        <v>0</v>
      </c>
      <c r="G134" s="50">
        <f t="shared" si="4"/>
        <v>1</v>
      </c>
    </row>
    <row r="135" spans="1:7" ht="49.5" customHeight="1" x14ac:dyDescent="0.25">
      <c r="A135" s="13"/>
      <c r="B135" s="12"/>
      <c r="C135" s="20" t="s">
        <v>266</v>
      </c>
      <c r="D135" s="35">
        <v>402131100</v>
      </c>
      <c r="E135" s="47">
        <v>402131100</v>
      </c>
      <c r="F135" s="36">
        <f t="shared" si="3"/>
        <v>0</v>
      </c>
      <c r="G135" s="50">
        <f t="shared" si="4"/>
        <v>1</v>
      </c>
    </row>
    <row r="136" spans="1:7" ht="93.75" customHeight="1" x14ac:dyDescent="0.25">
      <c r="A136" s="13"/>
      <c r="B136" s="12" t="s">
        <v>135</v>
      </c>
      <c r="C136" s="20" t="s">
        <v>242</v>
      </c>
      <c r="D136" s="35">
        <v>1954236500</v>
      </c>
      <c r="E136" s="47">
        <v>1954236500</v>
      </c>
      <c r="F136" s="36">
        <f t="shared" si="3"/>
        <v>0</v>
      </c>
      <c r="G136" s="50">
        <f t="shared" si="4"/>
        <v>1</v>
      </c>
    </row>
    <row r="137" spans="1:7" ht="94.5" customHeight="1" x14ac:dyDescent="0.25">
      <c r="A137" s="13"/>
      <c r="B137" s="12"/>
      <c r="C137" s="20" t="s">
        <v>260</v>
      </c>
      <c r="D137" s="35">
        <v>60000000</v>
      </c>
      <c r="E137" s="35">
        <v>0</v>
      </c>
      <c r="F137" s="36">
        <f t="shared" si="3"/>
        <v>-60000000</v>
      </c>
      <c r="G137" s="50">
        <f t="shared" si="4"/>
        <v>0</v>
      </c>
    </row>
    <row r="138" spans="1:7" ht="97.5" customHeight="1" x14ac:dyDescent="0.25">
      <c r="A138" s="13"/>
      <c r="B138" s="12" t="s">
        <v>145</v>
      </c>
      <c r="C138" s="20" t="s">
        <v>243</v>
      </c>
      <c r="D138" s="35">
        <v>54720000</v>
      </c>
      <c r="E138" s="46">
        <v>53365666.840000004</v>
      </c>
      <c r="F138" s="36">
        <f t="shared" ref="F138:F154" si="5">E138-D138</f>
        <v>-1354333.1599999964</v>
      </c>
      <c r="G138" s="50">
        <f t="shared" si="4"/>
        <v>0.97524975950292403</v>
      </c>
    </row>
    <row r="139" spans="1:7" ht="80.25" customHeight="1" x14ac:dyDescent="0.25">
      <c r="A139" s="13"/>
      <c r="B139" s="12"/>
      <c r="C139" s="20" t="s">
        <v>251</v>
      </c>
      <c r="D139" s="35">
        <v>84393000</v>
      </c>
      <c r="E139" s="47">
        <v>84392999.900000006</v>
      </c>
      <c r="F139" s="36">
        <f t="shared" si="5"/>
        <v>-9.9999994039535522E-2</v>
      </c>
      <c r="G139" s="50">
        <f t="shared" si="4"/>
        <v>0.99999999881506763</v>
      </c>
    </row>
    <row r="140" spans="1:7" ht="47.25" customHeight="1" x14ac:dyDescent="0.25">
      <c r="A140" s="13"/>
      <c r="B140" s="12"/>
      <c r="C140" s="20" t="s">
        <v>258</v>
      </c>
      <c r="D140" s="35">
        <v>5600000</v>
      </c>
      <c r="E140" s="46">
        <v>5600000</v>
      </c>
      <c r="F140" s="36">
        <f t="shared" si="5"/>
        <v>0</v>
      </c>
      <c r="G140" s="50">
        <f t="shared" si="4"/>
        <v>1</v>
      </c>
    </row>
    <row r="141" spans="1:7" ht="98.25" customHeight="1" x14ac:dyDescent="0.25">
      <c r="A141" s="13"/>
      <c r="B141" s="12" t="s">
        <v>133</v>
      </c>
      <c r="C141" s="20" t="s">
        <v>244</v>
      </c>
      <c r="D141" s="35">
        <v>3689400</v>
      </c>
      <c r="E141" s="46">
        <v>3688081.64</v>
      </c>
      <c r="F141" s="36">
        <f t="shared" si="5"/>
        <v>-1318.3599999998696</v>
      </c>
      <c r="G141" s="50">
        <f t="shared" si="4"/>
        <v>0.99964266276359304</v>
      </c>
    </row>
    <row r="142" spans="1:7" ht="81.75" customHeight="1" x14ac:dyDescent="0.25">
      <c r="A142" s="13"/>
      <c r="B142" s="12"/>
      <c r="C142" s="60" t="s">
        <v>279</v>
      </c>
      <c r="D142" s="35"/>
      <c r="E142" s="46">
        <v>9000000</v>
      </c>
      <c r="F142" s="36">
        <f t="shared" si="5"/>
        <v>9000000</v>
      </c>
      <c r="G142" s="50"/>
    </row>
    <row r="143" spans="1:7" ht="64.5" customHeight="1" x14ac:dyDescent="0.25">
      <c r="A143" s="13"/>
      <c r="B143" s="12"/>
      <c r="C143" s="20" t="s">
        <v>261</v>
      </c>
      <c r="D143" s="35">
        <v>14544300</v>
      </c>
      <c r="E143" s="46">
        <v>14206646.98</v>
      </c>
      <c r="F143" s="36">
        <f t="shared" si="5"/>
        <v>-337653.01999999955</v>
      </c>
      <c r="G143" s="50">
        <f t="shared" si="4"/>
        <v>0.97678451214565154</v>
      </c>
    </row>
    <row r="144" spans="1:7" ht="95.25" customHeight="1" x14ac:dyDescent="0.25">
      <c r="A144" s="13"/>
      <c r="B144" s="12"/>
      <c r="C144" s="20" t="s">
        <v>265</v>
      </c>
      <c r="D144" s="35">
        <v>50000000</v>
      </c>
      <c r="E144" s="46">
        <v>50000000</v>
      </c>
      <c r="F144" s="36">
        <f t="shared" si="5"/>
        <v>0</v>
      </c>
      <c r="G144" s="50">
        <f t="shared" si="4"/>
        <v>1</v>
      </c>
    </row>
    <row r="145" spans="1:9" ht="79.5" customHeight="1" x14ac:dyDescent="0.25">
      <c r="A145" s="13"/>
      <c r="B145" s="12"/>
      <c r="C145" s="20" t="s">
        <v>252</v>
      </c>
      <c r="D145" s="35">
        <v>39216000</v>
      </c>
      <c r="E145" s="47">
        <v>39213778.329999998</v>
      </c>
      <c r="F145" s="36">
        <f t="shared" si="5"/>
        <v>-2221.6700000017881</v>
      </c>
      <c r="G145" s="50">
        <f t="shared" si="4"/>
        <v>0.99994334786821704</v>
      </c>
    </row>
    <row r="146" spans="1:9" ht="64.5" customHeight="1" x14ac:dyDescent="0.25">
      <c r="A146" s="13"/>
      <c r="B146" s="12"/>
      <c r="C146" s="20" t="s">
        <v>262</v>
      </c>
      <c r="D146" s="35">
        <v>1000000</v>
      </c>
      <c r="E146" s="47">
        <v>1000000</v>
      </c>
      <c r="F146" s="36">
        <f t="shared" si="5"/>
        <v>0</v>
      </c>
      <c r="G146" s="50">
        <f t="shared" si="4"/>
        <v>1</v>
      </c>
    </row>
    <row r="147" spans="1:9" ht="31.5" customHeight="1" x14ac:dyDescent="0.25">
      <c r="A147" s="13"/>
      <c r="B147" s="12"/>
      <c r="C147" s="20" t="s">
        <v>253</v>
      </c>
      <c r="D147" s="35">
        <v>110000000</v>
      </c>
      <c r="E147" s="47">
        <v>110000000</v>
      </c>
      <c r="F147" s="36">
        <f t="shared" si="5"/>
        <v>0</v>
      </c>
      <c r="G147" s="50">
        <f t="shared" si="4"/>
        <v>1</v>
      </c>
    </row>
    <row r="148" spans="1:9" s="25" customFormat="1" ht="31.5" customHeight="1" x14ac:dyDescent="0.2">
      <c r="A148" s="24"/>
      <c r="B148" s="18"/>
      <c r="C148" s="53" t="s">
        <v>254</v>
      </c>
      <c r="D148" s="42">
        <f>SUM(D149)</f>
        <v>342338264</v>
      </c>
      <c r="E148" s="46">
        <v>372275371.88</v>
      </c>
      <c r="F148" s="40">
        <f t="shared" si="5"/>
        <v>29937107.879999995</v>
      </c>
      <c r="G148" s="51">
        <f t="shared" si="4"/>
        <v>1.0874489095381987</v>
      </c>
    </row>
    <row r="149" spans="1:9" s="27" customFormat="1" ht="159" customHeight="1" x14ac:dyDescent="0.25">
      <c r="A149" s="26"/>
      <c r="B149" s="17"/>
      <c r="C149" s="20" t="s">
        <v>256</v>
      </c>
      <c r="D149" s="35">
        <v>342338264</v>
      </c>
      <c r="E149" s="45">
        <v>372275371.88</v>
      </c>
      <c r="F149" s="36">
        <f t="shared" si="5"/>
        <v>29937107.879999995</v>
      </c>
      <c r="G149" s="50">
        <f t="shared" si="4"/>
        <v>1.0874489095381987</v>
      </c>
    </row>
    <row r="150" spans="1:9" s="25" customFormat="1" ht="31.5" customHeight="1" x14ac:dyDescent="0.2">
      <c r="A150" s="24"/>
      <c r="B150" s="18"/>
      <c r="C150" s="53" t="s">
        <v>255</v>
      </c>
      <c r="D150" s="42">
        <v>2000000</v>
      </c>
      <c r="E150" s="46">
        <v>2000000</v>
      </c>
      <c r="F150" s="40">
        <f t="shared" si="5"/>
        <v>0</v>
      </c>
      <c r="G150" s="51">
        <f t="shared" si="4"/>
        <v>1</v>
      </c>
    </row>
    <row r="151" spans="1:9" s="27" customFormat="1" ht="63.75" customHeight="1" x14ac:dyDescent="0.25">
      <c r="A151" s="26"/>
      <c r="B151" s="17"/>
      <c r="C151" s="20" t="s">
        <v>257</v>
      </c>
      <c r="D151" s="35">
        <v>2000000</v>
      </c>
      <c r="E151" s="35">
        <v>2000000</v>
      </c>
      <c r="F151" s="36">
        <f t="shared" si="5"/>
        <v>0</v>
      </c>
      <c r="G151" s="50">
        <f t="shared" si="4"/>
        <v>1</v>
      </c>
    </row>
    <row r="152" spans="1:9" s="27" customFormat="1" ht="81.75" customHeight="1" x14ac:dyDescent="0.25">
      <c r="A152" s="26"/>
      <c r="B152" s="17"/>
      <c r="C152" s="54" t="s">
        <v>277</v>
      </c>
      <c r="D152" s="42"/>
      <c r="E152" s="46">
        <v>121411800.78</v>
      </c>
      <c r="F152" s="36">
        <f t="shared" si="5"/>
        <v>121411800.78</v>
      </c>
      <c r="G152" s="51"/>
    </row>
    <row r="153" spans="1:9" s="27" customFormat="1" ht="50.25" customHeight="1" x14ac:dyDescent="0.25">
      <c r="A153" s="26"/>
      <c r="B153" s="17"/>
      <c r="C153" s="54" t="s">
        <v>278</v>
      </c>
      <c r="D153" s="42"/>
      <c r="E153" s="46">
        <v>-72156571.989999995</v>
      </c>
      <c r="F153" s="40">
        <f t="shared" si="5"/>
        <v>-72156571.989999995</v>
      </c>
      <c r="G153" s="51"/>
    </row>
    <row r="154" spans="1:9" ht="19.5" customHeight="1" x14ac:dyDescent="0.25">
      <c r="A154" s="13"/>
      <c r="B154" s="57" t="s">
        <v>44</v>
      </c>
      <c r="C154" s="57"/>
      <c r="D154" s="41">
        <v>72706262984</v>
      </c>
      <c r="E154" s="43">
        <v>68931606993.100006</v>
      </c>
      <c r="F154" s="33">
        <f t="shared" si="5"/>
        <v>-3774655990.8999939</v>
      </c>
      <c r="G154" s="50">
        <f t="shared" si="4"/>
        <v>0.9480834822753762</v>
      </c>
      <c r="H154" s="15" t="s">
        <v>147</v>
      </c>
      <c r="I154" s="16"/>
    </row>
  </sheetData>
  <mergeCells count="2">
    <mergeCell ref="B154:C154"/>
    <mergeCell ref="B1:G1"/>
  </mergeCells>
  <phoneticPr fontId="0" type="noConversion"/>
  <printOptions horizontalCentered="1"/>
  <pageMargins left="0.78740157480314965" right="0.19685039370078741" top="0.6692913385826772" bottom="0.39370078740157483" header="0.39370078740157483" footer="0.31496062992125984"/>
  <pageSetup paperSize="9" scale="83" fitToHeight="0" orientation="portrait" r:id="rId1"/>
  <headerFooter differentFirst="1">
    <oddHeader>&amp;C&amp;14&amp;P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workbookViewId="0">
      <selection activeCell="B11" sqref="B11:D11"/>
    </sheetView>
  </sheetViews>
  <sheetFormatPr defaultRowHeight="15" x14ac:dyDescent="0.25"/>
  <cols>
    <col min="2" max="2" width="17.140625" customWidth="1"/>
    <col min="3" max="3" width="15" customWidth="1"/>
  </cols>
  <sheetData>
    <row r="2" spans="2:4" ht="16.5" thickBot="1" x14ac:dyDescent="0.3">
      <c r="B2" s="31">
        <v>3322637.57</v>
      </c>
    </row>
    <row r="3" spans="2:4" ht="16.5" thickBot="1" x14ac:dyDescent="0.3">
      <c r="B3" s="31">
        <v>12689637.630000001</v>
      </c>
    </row>
    <row r="4" spans="2:4" x14ac:dyDescent="0.25">
      <c r="B4" s="30">
        <f>SUM(B2:B3)</f>
        <v>16012275.200000001</v>
      </c>
    </row>
    <row r="6" spans="2:4" x14ac:dyDescent="0.25">
      <c r="B6" s="35">
        <v>1356000000</v>
      </c>
      <c r="C6" s="44">
        <v>1325259399.6700001</v>
      </c>
    </row>
    <row r="7" spans="2:4" x14ac:dyDescent="0.25">
      <c r="B7" s="35">
        <v>5240000</v>
      </c>
      <c r="C7" s="44">
        <v>5626688.7199999997</v>
      </c>
    </row>
    <row r="8" spans="2:4" x14ac:dyDescent="0.25">
      <c r="B8" s="37">
        <v>9827000</v>
      </c>
      <c r="C8" s="45">
        <v>12642188.810000001</v>
      </c>
    </row>
    <row r="9" spans="2:4" x14ac:dyDescent="0.25">
      <c r="B9" s="35">
        <v>4656000</v>
      </c>
      <c r="C9" s="45">
        <v>5153506.8</v>
      </c>
    </row>
    <row r="10" spans="2:4" x14ac:dyDescent="0.25">
      <c r="B10" s="37">
        <v>230217000</v>
      </c>
      <c r="C10" s="45">
        <v>262077250.83000001</v>
      </c>
    </row>
    <row r="11" spans="2:4" x14ac:dyDescent="0.25">
      <c r="B11" s="55">
        <f>SUM(B6:B10)</f>
        <v>1605940000</v>
      </c>
      <c r="C11" s="55">
        <f>SUM(C6:C10)</f>
        <v>1610759034.8299999</v>
      </c>
      <c r="D11" s="56">
        <f>C11/B11</f>
        <v>1.0030007564603907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Департамент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В. Рачкова</dc:creator>
  <cp:lastModifiedBy>user</cp:lastModifiedBy>
  <cp:lastPrinted>2020-06-15T11:39:27Z</cp:lastPrinted>
  <dcterms:created xsi:type="dcterms:W3CDTF">2010-10-13T08:18:32Z</dcterms:created>
  <dcterms:modified xsi:type="dcterms:W3CDTF">2020-06-15T11:43:59Z</dcterms:modified>
</cp:coreProperties>
</file>