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45" windowWidth="2152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Лист2!$A$1:$H$39</definedName>
  </definedNames>
  <calcPr calcId="145621"/>
</workbook>
</file>

<file path=xl/calcChain.xml><?xml version="1.0" encoding="utf-8"?>
<calcChain xmlns="http://schemas.openxmlformats.org/spreadsheetml/2006/main">
  <c r="H38" i="2" l="1"/>
  <c r="H37" i="2"/>
  <c r="E38" i="2"/>
  <c r="E37" i="2"/>
  <c r="G38" i="2"/>
  <c r="G37" i="2"/>
  <c r="D38" i="2"/>
  <c r="D37" i="2"/>
  <c r="D36" i="2" l="1"/>
  <c r="H11" i="2"/>
  <c r="H12" i="2"/>
  <c r="H14" i="2"/>
  <c r="H17" i="2"/>
  <c r="H18" i="2"/>
  <c r="H19" i="2"/>
  <c r="H21" i="2"/>
  <c r="H22" i="2"/>
  <c r="H24" i="2"/>
  <c r="H25" i="2"/>
  <c r="H26" i="2"/>
  <c r="H28" i="2"/>
  <c r="H29" i="2"/>
  <c r="H30" i="2"/>
  <c r="H32" i="2"/>
  <c r="H33" i="2"/>
  <c r="H34" i="2"/>
  <c r="H35" i="2"/>
  <c r="E11" i="2"/>
  <c r="E12" i="2"/>
  <c r="E14" i="2"/>
  <c r="E17" i="2"/>
  <c r="E18" i="2"/>
  <c r="E19" i="2"/>
  <c r="E21" i="2"/>
  <c r="E22" i="2"/>
  <c r="E24" i="2"/>
  <c r="E25" i="2"/>
  <c r="E26" i="2"/>
  <c r="E28" i="2"/>
  <c r="E29" i="2"/>
  <c r="E30" i="2"/>
  <c r="E32" i="2"/>
  <c r="E33" i="2"/>
  <c r="E34" i="2"/>
  <c r="E35" i="2"/>
  <c r="G31" i="2"/>
  <c r="G27" i="2" s="1"/>
  <c r="G28" i="2"/>
  <c r="G25" i="2"/>
  <c r="G23" i="2"/>
  <c r="G20" i="2" s="1"/>
  <c r="G21" i="2"/>
  <c r="G18" i="2"/>
  <c r="G15" i="2" s="1"/>
  <c r="G16" i="2"/>
  <c r="H16" i="2" s="1"/>
  <c r="G13" i="2"/>
  <c r="H13" i="2" s="1"/>
  <c r="G11" i="2"/>
  <c r="G10" i="2" s="1"/>
  <c r="D31" i="2"/>
  <c r="D27" i="2" s="1"/>
  <c r="D28" i="2"/>
  <c r="D25" i="2"/>
  <c r="D23" i="2"/>
  <c r="D20" i="2" s="1"/>
  <c r="D21" i="2"/>
  <c r="D18" i="2"/>
  <c r="D16" i="2"/>
  <c r="D15" i="2" s="1"/>
  <c r="D13" i="2"/>
  <c r="E13" i="2" s="1"/>
  <c r="D11" i="2"/>
  <c r="H31" i="2" l="1"/>
  <c r="H23" i="2"/>
  <c r="E31" i="2"/>
  <c r="E23" i="2"/>
  <c r="E16" i="2"/>
  <c r="D10" i="2"/>
  <c r="D39" i="2" s="1"/>
  <c r="G36" i="2"/>
  <c r="G39" i="2" s="1"/>
  <c r="F38" i="2"/>
  <c r="F37" i="2"/>
  <c r="C38" i="2"/>
  <c r="C37" i="2"/>
  <c r="C13" i="2" l="1"/>
  <c r="C16" i="2"/>
  <c r="C11" i="2"/>
  <c r="C28" i="2"/>
  <c r="F31" i="2"/>
  <c r="C31" i="2"/>
  <c r="F28" i="2"/>
  <c r="F27" i="2" s="1"/>
  <c r="H27" i="2" s="1"/>
  <c r="F25" i="2"/>
  <c r="C25" i="2"/>
  <c r="F23" i="2"/>
  <c r="C23" i="2"/>
  <c r="F21" i="2"/>
  <c r="C21" i="2"/>
  <c r="F18" i="2"/>
  <c r="C18" i="2"/>
  <c r="C15" i="2" s="1"/>
  <c r="E15" i="2" s="1"/>
  <c r="F16" i="2"/>
  <c r="F13" i="2"/>
  <c r="F10" i="2" s="1"/>
  <c r="H10" i="2" s="1"/>
  <c r="F11" i="2"/>
  <c r="C34" i="1"/>
  <c r="C38" i="1"/>
  <c r="C32" i="1" s="1"/>
  <c r="C29" i="1" s="1"/>
  <c r="C40" i="1"/>
  <c r="C30" i="1"/>
  <c r="C13" i="1"/>
  <c r="C12" i="1"/>
  <c r="C15" i="1"/>
  <c r="C18" i="1"/>
  <c r="C17" i="1" s="1"/>
  <c r="C21" i="1"/>
  <c r="C49" i="1"/>
  <c r="C42" i="1"/>
  <c r="C36" i="1"/>
  <c r="C45" i="1"/>
  <c r="C44" i="1" s="1"/>
  <c r="C47" i="1"/>
  <c r="F15" i="2" l="1"/>
  <c r="H15" i="2" s="1"/>
  <c r="C10" i="2"/>
  <c r="E10" i="2" s="1"/>
  <c r="C27" i="2"/>
  <c r="E27" i="2" s="1"/>
  <c r="C36" i="2"/>
  <c r="E36" i="2" s="1"/>
  <c r="C20" i="2"/>
  <c r="E20" i="2" s="1"/>
  <c r="F20" i="2"/>
  <c r="H20" i="2" s="1"/>
  <c r="F36" i="2"/>
  <c r="H36" i="2" s="1"/>
  <c r="C53" i="1"/>
  <c r="F39" i="2" l="1"/>
  <c r="H39" i="2" s="1"/>
  <c r="C39" i="2"/>
  <c r="E39" i="2" s="1"/>
</calcChain>
</file>

<file path=xl/sharedStrings.xml><?xml version="1.0" encoding="utf-8"?>
<sst xmlns="http://schemas.openxmlformats.org/spreadsheetml/2006/main" count="166" uniqueCount="139">
  <si>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</si>
  <si>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</si>
  <si>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</si>
  <si>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</si>
  <si>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</si>
  <si>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</si>
  <si>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</si>
  <si>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</si>
  <si>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</si>
  <si>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</si>
  <si>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</si>
  <si>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</si>
  <si>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</si>
  <si>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</si>
  <si>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</si>
  <si>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</si>
  <si>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</si>
  <si>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</si>
  <si>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</si>
  <si>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</si>
  <si>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</si>
  <si>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</si>
  <si>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</si>
  <si>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</si>
  <si>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</si>
  <si>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</si>
  <si>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</si>
  <si>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</si>
  <si>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</si>
  <si>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</si>
  <si>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</si>
  <si>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</si>
  <si>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</si>
  <si>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</si>
  <si>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</si>
  <si>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</si>
  <si>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</si>
  <si>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</si>
  <si>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</si>
  <si>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</si>
  <si>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</si>
  <si>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</si>
  <si>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</si>
  <si>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</si>
  <si>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</si>
  <si>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</si>
  <si>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</si>
  <si>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</si>
  <si>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</si>
  <si>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</si>
  <si>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</si>
  <si>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</si>
  <si>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</si>
  <si>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</si>
  <si>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</si>
  <si>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</si>
  <si>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</si>
  <si>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</si>
  <si>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</si>
  <si>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</si>
  <si>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</si>
  <si>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</si>
  <si>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</si>
  <si>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</si>
  <si>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</si>
  <si>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</si>
  <si>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</si>
  <si>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</si>
  <si>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</si>
  <si>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</si>
  <si>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</si>
  <si>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</si>
  <si>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</si>
  <si>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</si>
  <si>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</si>
  <si>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</si>
  <si>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</si>
  <si>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</si>
  <si>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</si>
  <si>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</si>
  <si>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</si>
  <si>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</si>
  <si>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</si>
  <si>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</si>
  <si>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</si>
  <si>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</si>
  <si>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</si>
  <si>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</si>
  <si>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</si>
  <si>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</si>
  <si>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</si>
  <si>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</si>
  <si>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</si>
  <si>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</si>
  <si>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</si>
  <si>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</si>
  <si>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</si>
  <si>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</si>
  <si>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</si>
  <si>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</si>
  <si>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</si>
  <si>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</si>
  <si>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</si>
  <si>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</si>
  <si>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</si>
  <si>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</si>
  <si>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</si>
  <si>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</si>
  <si>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</si>
  <si>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</si>
  <si>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</si>
  <si>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</si>
  <si>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</si>
  <si>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</si>
  <si>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</si>
  <si>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</si>
  <si>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</si>
  <si>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</si>
  <si>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</si>
  <si>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</si>
  <si>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</si>
  <si>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</si>
  <si>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</si>
  <si>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</si>
  <si>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</si>
  <si>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</si>
  <si>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</si>
  <si>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</si>
  <si>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</si>
  <si>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</si>
  <si>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</si>
  <si>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</si>
  <si>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</si>
  <si>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</si>
  <si>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 xml:space="preserve">на плановый период 2020 и 2021 годов </t>
  </si>
  <si>
    <t>2021 год
(руб.)</t>
  </si>
  <si>
    <t>Приложение 23</t>
  </si>
  <si>
    <t>Поправки</t>
  </si>
  <si>
    <t>от 24.12.2018 № 93-з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</si>
</sst>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7" fillId="0" borderId="0" xfId="1" applyFont="1" applyAlignment="1" applyProtection="1">
      <alignment horizontal="right" vertical="center"/>
      <protection hidden="1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3" t="s">
        <v>70</v>
      </c>
      <c r="B2" s="43"/>
      <c r="C2" s="43"/>
    </row>
    <row r="3" spans="1:3" ht="15.75" x14ac:dyDescent="0.25">
      <c r="A3" s="43" t="s">
        <v>62</v>
      </c>
      <c r="B3" s="43"/>
      <c r="C3" s="43"/>
    </row>
    <row r="4" spans="1:3" ht="15.75" x14ac:dyDescent="0.25">
      <c r="A4" s="43" t="s">
        <v>63</v>
      </c>
      <c r="B4" s="43"/>
      <c r="C4" s="4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2" t="s">
        <v>21</v>
      </c>
      <c r="B7" s="42"/>
      <c r="C7" s="42"/>
    </row>
    <row r="8" spans="1:3" ht="18.75" x14ac:dyDescent="0.3">
      <c r="A8" s="42" t="s">
        <v>67</v>
      </c>
      <c r="B8" s="42"/>
      <c r="C8" s="42"/>
    </row>
    <row r="9" spans="1:3" ht="18.75" x14ac:dyDescent="0.3">
      <c r="A9" s="42" t="s">
        <v>69</v>
      </c>
      <c r="B9" s="42"/>
      <c r="C9" s="4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5" width="15.140625" style="24" customWidth="1"/>
    <col min="6" max="6" width="15.42578125" style="24" hidden="1" customWidth="1"/>
    <col min="7" max="7" width="15" style="24" hidden="1" customWidth="1"/>
    <col min="8" max="8" width="15.7109375" style="24" customWidth="1"/>
    <col min="9" max="16384" width="9.140625" style="24"/>
  </cols>
  <sheetData>
    <row r="1" spans="1:8" ht="15.75" x14ac:dyDescent="0.25">
      <c r="A1" s="43" t="s">
        <v>136</v>
      </c>
      <c r="B1" s="43"/>
      <c r="C1" s="43"/>
      <c r="D1" s="43"/>
      <c r="E1" s="43"/>
      <c r="F1" s="43"/>
      <c r="G1" s="43"/>
      <c r="H1" s="43"/>
    </row>
    <row r="2" spans="1:8" ht="15.75" x14ac:dyDescent="0.25">
      <c r="A2" s="43" t="s">
        <v>62</v>
      </c>
      <c r="B2" s="43"/>
      <c r="C2" s="43"/>
      <c r="D2" s="43"/>
      <c r="E2" s="43"/>
      <c r="F2" s="43"/>
      <c r="G2" s="43"/>
      <c r="H2" s="43"/>
    </row>
    <row r="3" spans="1:8" ht="23.25" customHeight="1" x14ac:dyDescent="0.2">
      <c r="A3" s="45" t="s">
        <v>138</v>
      </c>
      <c r="B3" s="45"/>
      <c r="C3" s="45"/>
      <c r="D3" s="45"/>
      <c r="E3" s="45"/>
      <c r="F3" s="45"/>
      <c r="G3" s="45"/>
      <c r="H3" s="45"/>
    </row>
    <row r="4" spans="1:8" ht="16.5" customHeight="1" x14ac:dyDescent="0.2">
      <c r="A4" s="28"/>
      <c r="C4" s="28"/>
      <c r="D4" s="28"/>
      <c r="E4" s="28"/>
      <c r="F4" s="28"/>
    </row>
    <row r="5" spans="1:8" ht="18.75" x14ac:dyDescent="0.3">
      <c r="A5" s="46" t="s">
        <v>21</v>
      </c>
      <c r="B5" s="46"/>
      <c r="C5" s="46"/>
      <c r="D5" s="46"/>
      <c r="E5" s="46"/>
      <c r="F5" s="46"/>
      <c r="G5" s="46"/>
      <c r="H5" s="46"/>
    </row>
    <row r="6" spans="1:8" ht="18" customHeight="1" x14ac:dyDescent="0.3">
      <c r="A6" s="46" t="s">
        <v>106</v>
      </c>
      <c r="B6" s="46"/>
      <c r="C6" s="46"/>
      <c r="D6" s="46"/>
      <c r="E6" s="46"/>
      <c r="F6" s="46"/>
      <c r="G6" s="46"/>
      <c r="H6" s="46"/>
    </row>
    <row r="7" spans="1:8" ht="18.75" x14ac:dyDescent="0.3">
      <c r="A7" s="46" t="s">
        <v>134</v>
      </c>
      <c r="B7" s="46"/>
      <c r="C7" s="46"/>
      <c r="D7" s="46"/>
      <c r="E7" s="46"/>
      <c r="F7" s="46"/>
      <c r="G7" s="46"/>
      <c r="H7" s="46"/>
    </row>
    <row r="8" spans="1:8" ht="18.75" x14ac:dyDescent="0.3">
      <c r="A8" s="44"/>
      <c r="B8" s="44"/>
    </row>
    <row r="9" spans="1:8" ht="39" customHeight="1" x14ac:dyDescent="0.2">
      <c r="A9" s="36" t="s">
        <v>5</v>
      </c>
      <c r="B9" s="36" t="s">
        <v>20</v>
      </c>
      <c r="C9" s="21" t="s">
        <v>122</v>
      </c>
      <c r="D9" s="41" t="s">
        <v>137</v>
      </c>
      <c r="E9" s="21" t="s">
        <v>122</v>
      </c>
      <c r="F9" s="21" t="s">
        <v>135</v>
      </c>
      <c r="G9" s="41" t="s">
        <v>137</v>
      </c>
      <c r="H9" s="21" t="s">
        <v>135</v>
      </c>
    </row>
    <row r="10" spans="1:8" ht="33" customHeight="1" x14ac:dyDescent="0.25">
      <c r="A10" s="25" t="s">
        <v>123</v>
      </c>
      <c r="B10" s="31" t="s">
        <v>71</v>
      </c>
      <c r="C10" s="26">
        <f t="shared" ref="C10:F10" si="0">C11-C13</f>
        <v>-900000000</v>
      </c>
      <c r="D10" s="26">
        <f t="shared" ref="D10" si="1">D11-D13</f>
        <v>0</v>
      </c>
      <c r="E10" s="26">
        <f>C10+D10</f>
        <v>-900000000</v>
      </c>
      <c r="F10" s="26">
        <f t="shared" si="0"/>
        <v>-900000000</v>
      </c>
      <c r="G10" s="26">
        <f t="shared" ref="G10" si="2">G11-G13</f>
        <v>0</v>
      </c>
      <c r="H10" s="26">
        <f>F10+G10</f>
        <v>-900000000</v>
      </c>
    </row>
    <row r="11" spans="1:8" ht="48.75" hidden="1" customHeight="1" x14ac:dyDescent="0.25">
      <c r="A11" s="25" t="s">
        <v>23</v>
      </c>
      <c r="B11" s="31" t="s">
        <v>72</v>
      </c>
      <c r="C11" s="26">
        <f t="shared" ref="C11:G11" si="3">C12</f>
        <v>0</v>
      </c>
      <c r="D11" s="26">
        <f t="shared" si="3"/>
        <v>0</v>
      </c>
      <c r="E11" s="26">
        <f t="shared" ref="E11:E39" si="4">C11+D11</f>
        <v>0</v>
      </c>
      <c r="F11" s="26">
        <f t="shared" si="3"/>
        <v>0</v>
      </c>
      <c r="G11" s="26">
        <f t="shared" si="3"/>
        <v>0</v>
      </c>
      <c r="H11" s="26">
        <f t="shared" ref="H11:H39" si="5">F11+G11</f>
        <v>0</v>
      </c>
    </row>
    <row r="12" spans="1:8" ht="48" hidden="1" customHeight="1" x14ac:dyDescent="0.25">
      <c r="A12" s="23" t="s">
        <v>7</v>
      </c>
      <c r="B12" s="35" t="s">
        <v>107</v>
      </c>
      <c r="C12" s="22"/>
      <c r="D12" s="22"/>
      <c r="E12" s="22">
        <f t="shared" si="4"/>
        <v>0</v>
      </c>
      <c r="F12" s="22"/>
      <c r="G12" s="22"/>
      <c r="H12" s="22">
        <f t="shared" si="5"/>
        <v>0</v>
      </c>
    </row>
    <row r="13" spans="1:8" ht="48" customHeight="1" x14ac:dyDescent="0.25">
      <c r="A13" s="25" t="s">
        <v>124</v>
      </c>
      <c r="B13" s="31" t="s">
        <v>88</v>
      </c>
      <c r="C13" s="26">
        <f t="shared" ref="C13:G13" si="6">C14</f>
        <v>900000000</v>
      </c>
      <c r="D13" s="26">
        <f t="shared" si="6"/>
        <v>0</v>
      </c>
      <c r="E13" s="26">
        <f t="shared" si="4"/>
        <v>900000000</v>
      </c>
      <c r="F13" s="26">
        <f t="shared" si="6"/>
        <v>900000000</v>
      </c>
      <c r="G13" s="26">
        <f t="shared" si="6"/>
        <v>0</v>
      </c>
      <c r="H13" s="26">
        <f t="shared" si="5"/>
        <v>900000000</v>
      </c>
    </row>
    <row r="14" spans="1:8" ht="50.25" customHeight="1" x14ac:dyDescent="0.25">
      <c r="A14" s="23" t="s">
        <v>8</v>
      </c>
      <c r="B14" s="35" t="s">
        <v>108</v>
      </c>
      <c r="C14" s="22">
        <v>900000000</v>
      </c>
      <c r="D14" s="22"/>
      <c r="E14" s="22">
        <f t="shared" si="4"/>
        <v>900000000</v>
      </c>
      <c r="F14" s="22">
        <v>900000000</v>
      </c>
      <c r="G14" s="22"/>
      <c r="H14" s="22">
        <f t="shared" si="5"/>
        <v>900000000</v>
      </c>
    </row>
    <row r="15" spans="1:8" ht="17.25" customHeight="1" x14ac:dyDescent="0.25">
      <c r="A15" s="25" t="s">
        <v>125</v>
      </c>
      <c r="B15" s="31" t="s">
        <v>73</v>
      </c>
      <c r="C15" s="26">
        <f t="shared" ref="C15:F15" si="7">C16-C18</f>
        <v>2351552097</v>
      </c>
      <c r="D15" s="26">
        <f t="shared" ref="D15" si="8">D16-D18</f>
        <v>0</v>
      </c>
      <c r="E15" s="26">
        <f t="shared" si="4"/>
        <v>2351552097</v>
      </c>
      <c r="F15" s="26">
        <f t="shared" si="7"/>
        <v>3803314866</v>
      </c>
      <c r="G15" s="26">
        <f t="shared" ref="G15" si="9">G16-G18</f>
        <v>0</v>
      </c>
      <c r="H15" s="26">
        <f t="shared" si="5"/>
        <v>3803314866</v>
      </c>
    </row>
    <row r="16" spans="1:8" ht="31.5" x14ac:dyDescent="0.25">
      <c r="A16" s="25" t="s">
        <v>126</v>
      </c>
      <c r="B16" s="31" t="s">
        <v>74</v>
      </c>
      <c r="C16" s="26">
        <f t="shared" ref="C16:G16" si="10">C17</f>
        <v>6159552097</v>
      </c>
      <c r="D16" s="26">
        <f t="shared" si="10"/>
        <v>0</v>
      </c>
      <c r="E16" s="26">
        <f t="shared" si="4"/>
        <v>6159552097</v>
      </c>
      <c r="F16" s="26">
        <f t="shared" si="10"/>
        <v>3803314866</v>
      </c>
      <c r="G16" s="26">
        <f t="shared" si="10"/>
        <v>0</v>
      </c>
      <c r="H16" s="26">
        <f t="shared" si="5"/>
        <v>3803314866</v>
      </c>
    </row>
    <row r="17" spans="1:8" ht="31.5" x14ac:dyDescent="0.25">
      <c r="A17" s="23" t="s">
        <v>75</v>
      </c>
      <c r="B17" s="35" t="s">
        <v>109</v>
      </c>
      <c r="C17" s="22">
        <v>6159552097</v>
      </c>
      <c r="D17" s="22"/>
      <c r="E17" s="22">
        <f t="shared" si="4"/>
        <v>6159552097</v>
      </c>
      <c r="F17" s="22">
        <v>3803314866</v>
      </c>
      <c r="G17" s="22"/>
      <c r="H17" s="22">
        <f t="shared" si="5"/>
        <v>3803314866</v>
      </c>
    </row>
    <row r="18" spans="1:8" ht="31.5" customHeight="1" x14ac:dyDescent="0.25">
      <c r="A18" s="25" t="s">
        <v>76</v>
      </c>
      <c r="B18" s="31" t="s">
        <v>77</v>
      </c>
      <c r="C18" s="26">
        <f>C19</f>
        <v>3808000000</v>
      </c>
      <c r="D18" s="26">
        <f>D19</f>
        <v>0</v>
      </c>
      <c r="E18" s="26">
        <f t="shared" si="4"/>
        <v>3808000000</v>
      </c>
      <c r="F18" s="26">
        <f>F19</f>
        <v>0</v>
      </c>
      <c r="G18" s="26">
        <f>G19</f>
        <v>0</v>
      </c>
      <c r="H18" s="26">
        <f t="shared" si="5"/>
        <v>0</v>
      </c>
    </row>
    <row r="19" spans="1:8" ht="31.5" x14ac:dyDescent="0.25">
      <c r="A19" s="23" t="s">
        <v>78</v>
      </c>
      <c r="B19" s="35" t="s">
        <v>110</v>
      </c>
      <c r="C19" s="22">
        <v>3808000000</v>
      </c>
      <c r="D19" s="22"/>
      <c r="E19" s="22">
        <f t="shared" si="4"/>
        <v>3808000000</v>
      </c>
      <c r="F19" s="22">
        <v>0</v>
      </c>
      <c r="G19" s="22"/>
      <c r="H19" s="22">
        <f t="shared" si="5"/>
        <v>0</v>
      </c>
    </row>
    <row r="20" spans="1:8" ht="31.5" x14ac:dyDescent="0.25">
      <c r="A20" s="25" t="s">
        <v>127</v>
      </c>
      <c r="B20" s="31" t="s">
        <v>91</v>
      </c>
      <c r="C20" s="26">
        <f t="shared" ref="C20:F20" si="11">C21-C23</f>
        <v>-1451668200</v>
      </c>
      <c r="D20" s="26">
        <f t="shared" ref="D20" si="12">D21-D23</f>
        <v>0</v>
      </c>
      <c r="E20" s="26">
        <f t="shared" si="4"/>
        <v>-1451668200</v>
      </c>
      <c r="F20" s="26">
        <f t="shared" si="11"/>
        <v>-2903336400</v>
      </c>
      <c r="G20" s="26">
        <f t="shared" ref="G20" si="13">G21-G23</f>
        <v>0</v>
      </c>
      <c r="H20" s="26">
        <f t="shared" si="5"/>
        <v>-2903336400</v>
      </c>
    </row>
    <row r="21" spans="1:8" ht="47.25" hidden="1" x14ac:dyDescent="0.25">
      <c r="A21" s="25" t="s">
        <v>111</v>
      </c>
      <c r="B21" s="31" t="s">
        <v>92</v>
      </c>
      <c r="C21" s="26">
        <f>C22</f>
        <v>0</v>
      </c>
      <c r="D21" s="26">
        <f>D22</f>
        <v>0</v>
      </c>
      <c r="E21" s="26">
        <f t="shared" si="4"/>
        <v>0</v>
      </c>
      <c r="F21" s="26">
        <f>F22</f>
        <v>0</v>
      </c>
      <c r="G21" s="26">
        <f>G22</f>
        <v>0</v>
      </c>
      <c r="H21" s="26">
        <f t="shared" si="5"/>
        <v>0</v>
      </c>
    </row>
    <row r="22" spans="1:8" ht="47.25" hidden="1" x14ac:dyDescent="0.25">
      <c r="A22" s="23" t="s">
        <v>112</v>
      </c>
      <c r="B22" s="35" t="s">
        <v>113</v>
      </c>
      <c r="C22" s="27"/>
      <c r="D22" s="27"/>
      <c r="E22" s="27">
        <f t="shared" si="4"/>
        <v>0</v>
      </c>
      <c r="F22" s="27"/>
      <c r="G22" s="27"/>
      <c r="H22" s="27">
        <f t="shared" si="5"/>
        <v>0</v>
      </c>
    </row>
    <row r="23" spans="1:8" ht="50.25" customHeight="1" x14ac:dyDescent="0.25">
      <c r="A23" s="25" t="s">
        <v>128</v>
      </c>
      <c r="B23" s="31" t="s">
        <v>79</v>
      </c>
      <c r="C23" s="26">
        <f t="shared" ref="C23:G23" si="14">C24</f>
        <v>1451668200</v>
      </c>
      <c r="D23" s="26">
        <f t="shared" si="14"/>
        <v>0</v>
      </c>
      <c r="E23" s="26">
        <f t="shared" si="4"/>
        <v>1451668200</v>
      </c>
      <c r="F23" s="26">
        <f t="shared" si="14"/>
        <v>2903336400</v>
      </c>
      <c r="G23" s="26">
        <f t="shared" si="14"/>
        <v>0</v>
      </c>
      <c r="H23" s="26">
        <f t="shared" si="5"/>
        <v>2903336400</v>
      </c>
    </row>
    <row r="24" spans="1:8" ht="47.25" x14ac:dyDescent="0.25">
      <c r="A24" s="23" t="s">
        <v>114</v>
      </c>
      <c r="B24" s="35" t="s">
        <v>115</v>
      </c>
      <c r="C24" s="22">
        <v>1451668200</v>
      </c>
      <c r="D24" s="22"/>
      <c r="E24" s="22">
        <f t="shared" si="4"/>
        <v>1451668200</v>
      </c>
      <c r="F24" s="22">
        <v>2903336400</v>
      </c>
      <c r="G24" s="22"/>
      <c r="H24" s="22">
        <f t="shared" si="5"/>
        <v>2903336400</v>
      </c>
    </row>
    <row r="25" spans="1:8" ht="31.5" hidden="1" x14ac:dyDescent="0.25">
      <c r="A25" s="25" t="s">
        <v>80</v>
      </c>
      <c r="B25" s="31" t="s">
        <v>29</v>
      </c>
      <c r="C25" s="26">
        <f>C26</f>
        <v>0</v>
      </c>
      <c r="D25" s="26">
        <f>D26</f>
        <v>0</v>
      </c>
      <c r="E25" s="26">
        <f t="shared" si="4"/>
        <v>0</v>
      </c>
      <c r="F25" s="26">
        <f>F26</f>
        <v>0</v>
      </c>
      <c r="G25" s="26">
        <f>G26</f>
        <v>0</v>
      </c>
      <c r="H25" s="26">
        <f t="shared" si="5"/>
        <v>0</v>
      </c>
    </row>
    <row r="26" spans="1:8" ht="31.5" hidden="1" x14ac:dyDescent="0.25">
      <c r="A26" s="23" t="s">
        <v>93</v>
      </c>
      <c r="B26" s="35" t="s">
        <v>121</v>
      </c>
      <c r="C26" s="22"/>
      <c r="D26" s="22"/>
      <c r="E26" s="22">
        <f t="shared" si="4"/>
        <v>0</v>
      </c>
      <c r="F26" s="22"/>
      <c r="G26" s="22"/>
      <c r="H26" s="22">
        <f t="shared" si="5"/>
        <v>0</v>
      </c>
    </row>
    <row r="27" spans="1:8" ht="31.5" x14ac:dyDescent="0.25">
      <c r="A27" s="25" t="s">
        <v>129</v>
      </c>
      <c r="B27" s="31" t="s">
        <v>89</v>
      </c>
      <c r="C27" s="30">
        <f t="shared" ref="C27:F27" si="15">C31-C28</f>
        <v>116103</v>
      </c>
      <c r="D27" s="30">
        <f t="shared" ref="D27" si="16">D31-D28</f>
        <v>0</v>
      </c>
      <c r="E27" s="30">
        <f t="shared" si="4"/>
        <v>116103</v>
      </c>
      <c r="F27" s="30">
        <f t="shared" si="15"/>
        <v>21534</v>
      </c>
      <c r="G27" s="30">
        <f t="shared" ref="G27" si="17">G31-G28</f>
        <v>0</v>
      </c>
      <c r="H27" s="30">
        <f t="shared" si="5"/>
        <v>21534</v>
      </c>
    </row>
    <row r="28" spans="1:8" ht="33" hidden="1" customHeight="1" x14ac:dyDescent="0.25">
      <c r="A28" s="25" t="s">
        <v>81</v>
      </c>
      <c r="B28" s="31" t="s">
        <v>83</v>
      </c>
      <c r="C28" s="26">
        <f t="shared" ref="C28:F28" si="18">C29+C30</f>
        <v>0</v>
      </c>
      <c r="D28" s="26">
        <f t="shared" ref="D28" si="19">D29+D30</f>
        <v>0</v>
      </c>
      <c r="E28" s="26">
        <f t="shared" si="4"/>
        <v>0</v>
      </c>
      <c r="F28" s="26">
        <f t="shared" si="18"/>
        <v>0</v>
      </c>
      <c r="G28" s="26">
        <f t="shared" ref="G28" si="20">G29+G30</f>
        <v>0</v>
      </c>
      <c r="H28" s="26">
        <f t="shared" si="5"/>
        <v>0</v>
      </c>
    </row>
    <row r="29" spans="1:8" ht="49.5" hidden="1" customHeight="1" x14ac:dyDescent="0.25">
      <c r="A29" s="23" t="s">
        <v>84</v>
      </c>
      <c r="B29" s="34" t="s">
        <v>85</v>
      </c>
      <c r="C29" s="22"/>
      <c r="D29" s="22"/>
      <c r="E29" s="22">
        <f t="shared" si="4"/>
        <v>0</v>
      </c>
      <c r="F29" s="22"/>
      <c r="G29" s="22"/>
      <c r="H29" s="22">
        <f t="shared" si="5"/>
        <v>0</v>
      </c>
    </row>
    <row r="30" spans="1:8" s="37" customFormat="1" ht="63" hidden="1" customHeight="1" x14ac:dyDescent="0.25">
      <c r="A30" s="23" t="s">
        <v>116</v>
      </c>
      <c r="B30" s="35" t="s">
        <v>117</v>
      </c>
      <c r="C30" s="22"/>
      <c r="D30" s="22"/>
      <c r="E30" s="22">
        <f t="shared" si="4"/>
        <v>0</v>
      </c>
      <c r="F30" s="22"/>
      <c r="G30" s="22"/>
      <c r="H30" s="22">
        <f t="shared" si="5"/>
        <v>0</v>
      </c>
    </row>
    <row r="31" spans="1:8" ht="36" customHeight="1" x14ac:dyDescent="0.25">
      <c r="A31" s="25" t="s">
        <v>130</v>
      </c>
      <c r="B31" s="31" t="s">
        <v>90</v>
      </c>
      <c r="C31" s="26">
        <f t="shared" ref="C31:F31" si="21">SUM(C32:C35)</f>
        <v>116103</v>
      </c>
      <c r="D31" s="26">
        <f t="shared" ref="D31" si="22">SUM(D32:D35)</f>
        <v>0</v>
      </c>
      <c r="E31" s="26">
        <f t="shared" si="4"/>
        <v>116103</v>
      </c>
      <c r="F31" s="26">
        <f t="shared" si="21"/>
        <v>21534</v>
      </c>
      <c r="G31" s="26">
        <f t="shared" ref="G31" si="23">SUM(G32:G35)</f>
        <v>0</v>
      </c>
      <c r="H31" s="26">
        <f t="shared" si="5"/>
        <v>21534</v>
      </c>
    </row>
    <row r="32" spans="1:8" ht="62.25" hidden="1" customHeight="1" x14ac:dyDescent="0.25">
      <c r="A32" s="23" t="s">
        <v>98</v>
      </c>
      <c r="B32" s="35" t="s">
        <v>99</v>
      </c>
      <c r="C32" s="22"/>
      <c r="D32" s="22"/>
      <c r="E32" s="22">
        <f t="shared" si="4"/>
        <v>0</v>
      </c>
      <c r="F32" s="22"/>
      <c r="G32" s="22"/>
      <c r="H32" s="22">
        <f t="shared" si="5"/>
        <v>0</v>
      </c>
    </row>
    <row r="33" spans="1:8" ht="80.25" hidden="1" customHeight="1" x14ac:dyDescent="0.25">
      <c r="A33" s="23" t="s">
        <v>100</v>
      </c>
      <c r="B33" s="35" t="s">
        <v>105</v>
      </c>
      <c r="C33" s="22"/>
      <c r="D33" s="22"/>
      <c r="E33" s="22">
        <f t="shared" si="4"/>
        <v>0</v>
      </c>
      <c r="F33" s="22"/>
      <c r="G33" s="22"/>
      <c r="H33" s="22">
        <f t="shared" si="5"/>
        <v>0</v>
      </c>
    </row>
    <row r="34" spans="1:8" ht="50.25" hidden="1" customHeight="1" x14ac:dyDescent="0.25">
      <c r="A34" s="23" t="s">
        <v>86</v>
      </c>
      <c r="B34" s="35" t="s">
        <v>87</v>
      </c>
      <c r="C34" s="22"/>
      <c r="D34" s="22"/>
      <c r="E34" s="22">
        <f t="shared" si="4"/>
        <v>0</v>
      </c>
      <c r="F34" s="22"/>
      <c r="G34" s="22"/>
      <c r="H34" s="22">
        <f t="shared" si="5"/>
        <v>0</v>
      </c>
    </row>
    <row r="35" spans="1:8" ht="47.25" x14ac:dyDescent="0.25">
      <c r="A35" s="23" t="s">
        <v>118</v>
      </c>
      <c r="B35" s="35" t="s">
        <v>119</v>
      </c>
      <c r="C35" s="22">
        <v>116103</v>
      </c>
      <c r="D35" s="22"/>
      <c r="E35" s="22">
        <f t="shared" si="4"/>
        <v>116103</v>
      </c>
      <c r="F35" s="22">
        <v>21534</v>
      </c>
      <c r="G35" s="22"/>
      <c r="H35" s="22">
        <f t="shared" si="5"/>
        <v>21534</v>
      </c>
    </row>
    <row r="36" spans="1:8" s="38" customFormat="1" ht="18.75" customHeight="1" x14ac:dyDescent="0.25">
      <c r="A36" s="25" t="s">
        <v>131</v>
      </c>
      <c r="B36" s="31" t="s">
        <v>82</v>
      </c>
      <c r="C36" s="26">
        <f t="shared" ref="C36:F36" si="24">C38-C37</f>
        <v>0</v>
      </c>
      <c r="D36" s="26">
        <f t="shared" ref="D36" si="25">D38-D37</f>
        <v>0</v>
      </c>
      <c r="E36" s="26">
        <f t="shared" si="4"/>
        <v>0</v>
      </c>
      <c r="F36" s="26">
        <f t="shared" si="24"/>
        <v>0</v>
      </c>
      <c r="G36" s="26">
        <f t="shared" ref="G36" si="26">G38-G37</f>
        <v>0</v>
      </c>
      <c r="H36" s="26">
        <f t="shared" si="5"/>
        <v>0</v>
      </c>
    </row>
    <row r="37" spans="1:8" s="38" customFormat="1" ht="31.5" x14ac:dyDescent="0.25">
      <c r="A37" s="23" t="s">
        <v>132</v>
      </c>
      <c r="B37" s="35" t="s">
        <v>42</v>
      </c>
      <c r="C37" s="40">
        <f>C12+C17+C35+69946247448</f>
        <v>76105915648</v>
      </c>
      <c r="D37" s="40">
        <f>D12+D17+D35+3845944700</f>
        <v>3845944700</v>
      </c>
      <c r="E37" s="40">
        <f>E12+E17+E35+73792192148</f>
        <v>79951860348</v>
      </c>
      <c r="F37" s="22">
        <f>F12+F17+F35+76494295098</f>
        <v>80297631498</v>
      </c>
      <c r="G37" s="40">
        <f>G12+G17+G35+4982066300</f>
        <v>4982066300</v>
      </c>
      <c r="H37" s="40">
        <f>H12+H17+H35+81476361398</f>
        <v>85279697798</v>
      </c>
    </row>
    <row r="38" spans="1:8" s="38" customFormat="1" ht="31.5" x14ac:dyDescent="0.25">
      <c r="A38" s="23" t="s">
        <v>133</v>
      </c>
      <c r="B38" s="35" t="s">
        <v>41</v>
      </c>
      <c r="C38" s="40">
        <f>C14+C19+C24+69946247448</f>
        <v>76105915648</v>
      </c>
      <c r="D38" s="40">
        <f>D14+D19+D24+3845944700</f>
        <v>3845944700</v>
      </c>
      <c r="E38" s="40">
        <f>E14+E19+E24+73792192148</f>
        <v>79951860348</v>
      </c>
      <c r="F38" s="22">
        <f>F14+F19+F24+76494295098</f>
        <v>80297631498</v>
      </c>
      <c r="G38" s="40">
        <f>G14+G19+G24+4982066300</f>
        <v>4982066300</v>
      </c>
      <c r="H38" s="40">
        <f>H14+H19+H24+81476361398</f>
        <v>85279697798</v>
      </c>
    </row>
    <row r="39" spans="1:8" ht="17.25" customHeight="1" x14ac:dyDescent="0.25">
      <c r="A39" s="23"/>
      <c r="B39" s="33" t="s">
        <v>120</v>
      </c>
      <c r="C39" s="26">
        <f t="shared" ref="C39:F39" si="27">C10+C15+C20+C25+C27+C36</f>
        <v>0</v>
      </c>
      <c r="D39" s="26">
        <f t="shared" ref="D39" si="28">D10+D15+D20+D25+D27+D36</f>
        <v>0</v>
      </c>
      <c r="E39" s="26">
        <f t="shared" si="4"/>
        <v>0</v>
      </c>
      <c r="F39" s="26">
        <f t="shared" si="27"/>
        <v>0</v>
      </c>
      <c r="G39" s="26">
        <f t="shared" ref="G39" si="29">G10+G15+G20+G25+G27+G36</f>
        <v>0</v>
      </c>
      <c r="H39" s="26">
        <f t="shared" si="5"/>
        <v>0</v>
      </c>
    </row>
    <row r="40" spans="1:8" ht="15.75" x14ac:dyDescent="0.25">
      <c r="C40" s="32"/>
      <c r="D40" s="32"/>
      <c r="E40" s="32"/>
      <c r="F40" s="32"/>
    </row>
    <row r="41" spans="1:8" ht="12.75" hidden="1" customHeight="1" x14ac:dyDescent="0.25">
      <c r="C41" s="22">
        <v>5914144791.3538399</v>
      </c>
      <c r="D41" s="22"/>
      <c r="E41" s="22"/>
      <c r="F41" s="22">
        <v>5344121783.52631</v>
      </c>
    </row>
    <row r="42" spans="1:8" ht="12.75" hidden="1" customHeight="1" x14ac:dyDescent="0.2">
      <c r="B42" s="39" t="s">
        <v>94</v>
      </c>
    </row>
    <row r="43" spans="1:8" ht="12.75" hidden="1" customHeight="1" x14ac:dyDescent="0.2">
      <c r="B43" s="39" t="s">
        <v>95</v>
      </c>
    </row>
    <row r="44" spans="1:8" ht="12.75" hidden="1" customHeight="1" x14ac:dyDescent="0.2">
      <c r="B44" s="39" t="s">
        <v>96</v>
      </c>
    </row>
    <row r="45" spans="1:8" hidden="1" x14ac:dyDescent="0.2">
      <c r="B45" s="39" t="s">
        <v>101</v>
      </c>
      <c r="C45" s="29"/>
      <c r="D45" s="29"/>
      <c r="E45" s="29"/>
      <c r="F45" s="29"/>
    </row>
    <row r="46" spans="1:8" hidden="1" x14ac:dyDescent="0.2">
      <c r="B46" s="39" t="s">
        <v>102</v>
      </c>
      <c r="C46" s="29"/>
      <c r="D46" s="29"/>
      <c r="E46" s="29"/>
      <c r="F46" s="29"/>
    </row>
    <row r="47" spans="1:8" hidden="1" x14ac:dyDescent="0.2">
      <c r="B47" s="39" t="s">
        <v>103</v>
      </c>
    </row>
    <row r="48" spans="1:8" hidden="1" x14ac:dyDescent="0.2">
      <c r="B48" s="24" t="s">
        <v>104</v>
      </c>
    </row>
    <row r="49" spans="2:5" hidden="1" x14ac:dyDescent="0.2"/>
    <row r="50" spans="2:5" hidden="1" x14ac:dyDescent="0.2"/>
    <row r="51" spans="2:5" hidden="1" x14ac:dyDescent="0.2">
      <c r="B51" s="24" t="s">
        <v>97</v>
      </c>
    </row>
    <row r="53" spans="2:5" x14ac:dyDescent="0.2">
      <c r="C53" s="29"/>
      <c r="D53" s="29"/>
      <c r="E53" s="29"/>
    </row>
  </sheetData>
  <mergeCells count="7">
    <mergeCell ref="A8:B8"/>
    <mergeCell ref="A1:H1"/>
    <mergeCell ref="A2:H2"/>
    <mergeCell ref="A3:H3"/>
    <mergeCell ref="A5:H5"/>
    <mergeCell ref="A6:H6"/>
    <mergeCell ref="A7:H7"/>
  </mergeCells>
  <phoneticPr fontId="0" type="noConversion"/>
  <printOptions horizontalCentered="1"/>
  <pageMargins left="0.78740157480314965" right="0.78740157480314965" top="1.1811023622047245" bottom="0.39370078740157483" header="0.78740157480314965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2018-12-20T06:45:40Z</cp:lastPrinted>
  <dcterms:created xsi:type="dcterms:W3CDTF">2002-10-06T09:19:10Z</dcterms:created>
  <dcterms:modified xsi:type="dcterms:W3CDTF">2018-12-25T07:42:07Z</dcterms:modified>
</cp:coreProperties>
</file>