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05" windowWidth="27495" windowHeight="1158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F47" i="2" l="1"/>
  <c r="E47" i="2"/>
  <c r="G48" i="2"/>
  <c r="G49" i="2"/>
  <c r="G47" i="2" s="1"/>
  <c r="E23" i="2" l="1"/>
  <c r="E22" i="2"/>
  <c r="G23" i="2" l="1"/>
  <c r="F50" i="2"/>
  <c r="F41" i="2"/>
  <c r="F37" i="2" s="1"/>
  <c r="F38" i="2"/>
  <c r="F35" i="2"/>
  <c r="F24" i="2"/>
  <c r="F22" i="2"/>
  <c r="G22" i="2" s="1"/>
  <c r="F19" i="2"/>
  <c r="F17" i="2"/>
  <c r="F16" i="2" s="1"/>
  <c r="F21" i="2" l="1"/>
  <c r="F14" i="2" l="1"/>
  <c r="F12" i="2"/>
  <c r="F11" i="2" s="1"/>
  <c r="F54" i="2" s="1"/>
  <c r="D17" i="2" l="1"/>
  <c r="D16" i="2" s="1"/>
  <c r="D51" i="2" l="1"/>
  <c r="D52" i="2" l="1"/>
  <c r="D50" i="2" s="1"/>
  <c r="E53" i="2"/>
  <c r="G53" i="2" s="1"/>
  <c r="E45" i="2"/>
  <c r="G45" i="2" s="1"/>
  <c r="E44" i="2"/>
  <c r="G44" i="2" s="1"/>
  <c r="E43" i="2"/>
  <c r="G43" i="2" s="1"/>
  <c r="E42" i="2"/>
  <c r="G42" i="2" s="1"/>
  <c r="E40" i="2"/>
  <c r="G40" i="2" s="1"/>
  <c r="E39" i="2"/>
  <c r="G39" i="2" s="1"/>
  <c r="E36" i="2"/>
  <c r="G36" i="2" s="1"/>
  <c r="E34" i="2"/>
  <c r="G34" i="2" s="1"/>
  <c r="E33" i="2"/>
  <c r="G33" i="2" s="1"/>
  <c r="E32" i="2"/>
  <c r="G32" i="2" s="1"/>
  <c r="E31" i="2"/>
  <c r="G31" i="2" s="1"/>
  <c r="E30" i="2"/>
  <c r="G30" i="2" s="1"/>
  <c r="E29" i="2"/>
  <c r="G29" i="2" s="1"/>
  <c r="E28" i="2"/>
  <c r="G28" i="2" s="1"/>
  <c r="E27" i="2"/>
  <c r="G27" i="2" s="1"/>
  <c r="E26" i="2"/>
  <c r="G26" i="2" s="1"/>
  <c r="E25" i="2"/>
  <c r="G25" i="2" s="1"/>
  <c r="E20" i="2"/>
  <c r="G20" i="2" s="1"/>
  <c r="E18" i="2"/>
  <c r="G18" i="2" s="1"/>
  <c r="E15" i="2"/>
  <c r="G15" i="2" s="1"/>
  <c r="E13" i="2"/>
  <c r="G13" i="2" s="1"/>
  <c r="C35" i="2" l="1"/>
  <c r="E35" i="2" s="1"/>
  <c r="G35" i="2" s="1"/>
  <c r="C46" i="2" l="1"/>
  <c r="E46" i="2" s="1"/>
  <c r="G46" i="2" s="1"/>
  <c r="C38" i="2" l="1"/>
  <c r="E38" i="2" s="1"/>
  <c r="G38" i="2" s="1"/>
  <c r="C41" i="2" l="1"/>
  <c r="E41" i="2" s="1"/>
  <c r="G41" i="2" s="1"/>
  <c r="C24" i="2"/>
  <c r="C19" i="2"/>
  <c r="E19" i="2" s="1"/>
  <c r="G19" i="2" s="1"/>
  <c r="C17" i="2"/>
  <c r="E17" i="2" s="1"/>
  <c r="G17" i="2" s="1"/>
  <c r="C14" i="2"/>
  <c r="E14" i="2" s="1"/>
  <c r="G14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E12" i="2" l="1"/>
  <c r="G12" i="2" s="1"/>
  <c r="C51" i="2"/>
  <c r="E51" i="2" s="1"/>
  <c r="G51" i="2" s="1"/>
  <c r="E24" i="2"/>
  <c r="G24" i="2" s="1"/>
  <c r="C52" i="2"/>
  <c r="E52" i="2" s="1"/>
  <c r="G52" i="2" s="1"/>
  <c r="C16" i="2"/>
  <c r="E16" i="2" s="1"/>
  <c r="G16" i="2" s="1"/>
  <c r="C37" i="2"/>
  <c r="E37" i="2" s="1"/>
  <c r="G37" i="2" s="1"/>
  <c r="C21" i="2"/>
  <c r="C11" i="2"/>
  <c r="E11" i="2" s="1"/>
  <c r="G11" i="2" s="1"/>
  <c r="E21" i="2" l="1"/>
  <c r="G21" i="2" s="1"/>
  <c r="C50" i="2"/>
  <c r="E50" i="2" s="1"/>
  <c r="G50" i="2" s="1"/>
  <c r="C54" i="2" l="1"/>
  <c r="E54" i="2"/>
  <c r="G54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<sst xmlns="http://schemas.openxmlformats.org/spreadsheetml/2006/main" count="188" uniqueCount="146">
  <si>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</si>
  <si>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</si>
  <si>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</si>
  <si>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</si>
  <si>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</si>
  <si>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</si>
  <si>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</si>
  <si>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</si>
  <si>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</si>
  <si>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</si>
  <si>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</si>
  <si>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</si>
  <si>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</si>
  <si>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</si>
  <si>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</si>
  <si>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</si>
  <si>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</si>
  <si>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</si>
  <si>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</si>
  <si>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</si>
  <si>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</si>
  <si>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</si>
  <si>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</si>
  <si>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</si>
  <si>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</si>
  <si>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</si>
  <si>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</si>
  <si>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</si>
  <si>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</si>
  <si>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</si>
  <si>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</si>
  <si>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</si>
  <si>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</si>
  <si>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</si>
  <si>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</si>
  <si>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</si>
  <si>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</si>
  <si>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</si>
  <si>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</si>
  <si>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</si>
  <si>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</si>
  <si>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</si>
  <si>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</si>
  <si>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</si>
  <si>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</si>
  <si>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</si>
  <si>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</si>
  <si>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</si>
  <si>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</si>
  <si>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</si>
  <si>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</si>
  <si>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</si>
  <si>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</si>
  <si>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</si>
  <si>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</si>
  <si>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</si>
  <si>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</si>
  <si>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</si>
  <si>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</si>
  <si>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</si>
  <si>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</si>
  <si>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</si>
  <si>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</si>
  <si>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</si>
  <si>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</si>
  <si>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</si>
  <si>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</si>
  <si>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</si>
  <si>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</si>
  <si>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</si>
  <si>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</si>
  <si>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</si>
  <si>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</si>
  <si>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</si>
  <si>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</si>
  <si>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</si>
  <si>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</si>
  <si>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</si>
  <si>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</si>
  <si>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</si>
  <si>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</si>
  <si>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</si>
  <si>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</si>
  <si>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</si>
  <si>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</si>
  <si>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</si>
  <si>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</si>
  <si>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</si>
  <si>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</si>
  <si>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</si>
  <si>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</si>
  <si>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</si>
  <si>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</si>
  <si>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</si>
  <si>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</si>
  <si>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</si>
  <si>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</si>
  <si>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</si>
  <si>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</si>
  <si>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</si>
  <si>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</si>
  <si>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</si>
  <si>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</si>
  <si>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</si>
  <si>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</si>
  <si>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</si>
  <si>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</si>
  <si>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</si>
  <si>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</si>
  <si>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</si>
  <si>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</si>
  <si>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</si>
  <si>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</si>
  <si>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</si>
  <si>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</si>
  <si>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</si>
  <si>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</si>
  <si>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</si>
  <si>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</si>
  <si>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</si>
  <si>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</si>
  <si>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</si>
  <si>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</si>
  <si>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</si>
  <si>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</si>
  <si>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</si>
  <si>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</si>
  <si>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</si>
  <si>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</si>
  <si>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</si>
  <si>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</si>
  <si>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</si>
  <si>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</si>
  <si>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</si>
  <si>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поправки</t>
  </si>
  <si>
    <t>Итого</t>
  </si>
  <si>
    <t>уточнение февраля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</si>
  <si>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</si>
  <si>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</si>
  <si>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</si>
  <si>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</si>
  <si>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</si>
  <si>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</si>
  <si>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Приложение 3</t>
  </si>
  <si>
    <t>2014 год                        ( руб.)</t>
  </si>
  <si>
    <t>от 20.02.2014 № 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</si>
</sst>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14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1" t="s">
        <v>70</v>
      </c>
      <c r="B2" s="61"/>
      <c r="C2" s="61"/>
    </row>
    <row r="3" spans="1:3" ht="15.75" x14ac:dyDescent="0.25">
      <c r="A3" s="61" t="s">
        <v>62</v>
      </c>
      <c r="B3" s="61"/>
      <c r="C3" s="61"/>
    </row>
    <row r="4" spans="1:3" ht="15.75" x14ac:dyDescent="0.25">
      <c r="A4" s="61" t="s">
        <v>63</v>
      </c>
      <c r="B4" s="61"/>
      <c r="C4" s="6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0" t="s">
        <v>21</v>
      </c>
      <c r="B7" s="60"/>
      <c r="C7" s="60"/>
    </row>
    <row r="8" spans="1:3" ht="18.75" x14ac:dyDescent="0.3">
      <c r="A8" s="60" t="s">
        <v>67</v>
      </c>
      <c r="B8" s="60"/>
      <c r="C8" s="60"/>
    </row>
    <row r="9" spans="1:3" ht="18.75" x14ac:dyDescent="0.3">
      <c r="A9" s="60" t="s">
        <v>69</v>
      </c>
      <c r="B9" s="60"/>
      <c r="C9" s="6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7"/>
  <sheetViews>
    <sheetView tabSelected="1" view="pageBreakPreview" zoomScaleNormal="100" zoomScaleSheetLayoutView="100" workbookViewId="0">
      <selection activeCell="G11" sqref="G11"/>
    </sheetView>
  </sheetViews>
  <sheetFormatPr defaultRowHeight="12.75" x14ac:dyDescent="0.2"/>
  <cols>
    <col min="1" max="1" width="27.85546875" style="24" customWidth="1"/>
    <col min="2" max="2" width="53.5703125" style="24" customWidth="1"/>
    <col min="3" max="6" width="17" style="24" hidden="1" customWidth="1"/>
    <col min="7" max="7" width="15.85546875" style="24" customWidth="1"/>
    <col min="8" max="16384" width="9.140625" style="24"/>
  </cols>
  <sheetData>
    <row r="1" spans="1:7" ht="15.75" customHeight="1" x14ac:dyDescent="0.25">
      <c r="A1" s="63" t="s">
        <v>143</v>
      </c>
      <c r="B1" s="63"/>
      <c r="C1" s="63"/>
      <c r="D1" s="63"/>
      <c r="E1" s="63"/>
      <c r="F1" s="63"/>
      <c r="G1" s="63"/>
    </row>
    <row r="2" spans="1:7" ht="15.75" customHeight="1" x14ac:dyDescent="0.25">
      <c r="A2" s="63" t="s">
        <v>62</v>
      </c>
      <c r="B2" s="63"/>
      <c r="C2" s="63"/>
      <c r="D2" s="63"/>
      <c r="E2" s="63"/>
      <c r="F2" s="63"/>
      <c r="G2" s="63"/>
    </row>
    <row r="3" spans="1:7" ht="15.75" customHeight="1" x14ac:dyDescent="0.25">
      <c r="A3" s="63" t="s">
        <v>145</v>
      </c>
      <c r="B3" s="63"/>
      <c r="C3" s="63"/>
      <c r="D3" s="63"/>
      <c r="E3" s="63"/>
      <c r="F3" s="63"/>
      <c r="G3" s="63"/>
    </row>
    <row r="4" spans="1:7" ht="15.75" x14ac:dyDescent="0.25">
      <c r="A4" s="47"/>
      <c r="B4" s="47"/>
      <c r="C4" s="47"/>
      <c r="D4" s="47"/>
      <c r="E4" s="47"/>
      <c r="F4" s="47"/>
      <c r="G4" s="47"/>
    </row>
    <row r="5" spans="1:7" x14ac:dyDescent="0.2">
      <c r="A5" s="32"/>
      <c r="C5" s="32"/>
      <c r="D5" s="32"/>
      <c r="E5" s="32"/>
      <c r="F5" s="32"/>
      <c r="G5" s="32"/>
    </row>
    <row r="6" spans="1:7" ht="18.75" x14ac:dyDescent="0.3">
      <c r="A6" s="64" t="s">
        <v>21</v>
      </c>
      <c r="B6" s="64"/>
      <c r="C6" s="64"/>
      <c r="D6" s="64"/>
      <c r="E6" s="64"/>
      <c r="F6" s="64"/>
      <c r="G6" s="64"/>
    </row>
    <row r="7" spans="1:7" ht="18" customHeight="1" x14ac:dyDescent="0.3">
      <c r="A7" s="64" t="s">
        <v>114</v>
      </c>
      <c r="B7" s="64"/>
      <c r="C7" s="64"/>
      <c r="D7" s="64"/>
      <c r="E7" s="64"/>
      <c r="F7" s="64"/>
      <c r="G7" s="64"/>
    </row>
    <row r="8" spans="1:7" ht="18.75" x14ac:dyDescent="0.3">
      <c r="A8" s="64" t="s">
        <v>128</v>
      </c>
      <c r="B8" s="64"/>
      <c r="C8" s="64"/>
      <c r="D8" s="64"/>
      <c r="E8" s="64"/>
      <c r="F8" s="64"/>
      <c r="G8" s="64"/>
    </row>
    <row r="9" spans="1:7" ht="18.75" x14ac:dyDescent="0.3">
      <c r="A9" s="62"/>
      <c r="B9" s="62"/>
    </row>
    <row r="10" spans="1:7" ht="42.75" customHeight="1" x14ac:dyDescent="0.2">
      <c r="A10" s="48" t="s">
        <v>5</v>
      </c>
      <c r="B10" s="48" t="s">
        <v>20</v>
      </c>
      <c r="C10" s="21" t="s">
        <v>129</v>
      </c>
      <c r="D10" s="21" t="s">
        <v>134</v>
      </c>
      <c r="E10" s="21" t="s">
        <v>129</v>
      </c>
      <c r="F10" s="21" t="s">
        <v>136</v>
      </c>
      <c r="G10" s="21" t="s">
        <v>144</v>
      </c>
    </row>
    <row r="11" spans="1:7" ht="47.25" x14ac:dyDescent="0.25">
      <c r="A11" s="25" t="s">
        <v>22</v>
      </c>
      <c r="B11" s="29" t="s">
        <v>71</v>
      </c>
      <c r="C11" s="26">
        <f>C12-C14</f>
        <v>4150000000</v>
      </c>
      <c r="D11" s="26"/>
      <c r="E11" s="26">
        <f>C11+D11</f>
        <v>4150000000</v>
      </c>
      <c r="F11" s="26">
        <f>F12-F14</f>
        <v>0</v>
      </c>
      <c r="G11" s="26">
        <f>E11+F11</f>
        <v>4150000000</v>
      </c>
    </row>
    <row r="12" spans="1:7" ht="48" customHeight="1" x14ac:dyDescent="0.25">
      <c r="A12" s="25" t="s">
        <v>23</v>
      </c>
      <c r="B12" s="29" t="s">
        <v>72</v>
      </c>
      <c r="C12" s="26">
        <f>C13</f>
        <v>7000000000</v>
      </c>
      <c r="D12" s="26"/>
      <c r="E12" s="26">
        <f t="shared" ref="E12:E53" si="0">C12+D12</f>
        <v>7000000000</v>
      </c>
      <c r="F12" s="26">
        <f>F13</f>
        <v>0</v>
      </c>
      <c r="G12" s="26">
        <f t="shared" ref="G12:G54" si="1">E12+F12</f>
        <v>7000000000</v>
      </c>
    </row>
    <row r="13" spans="1:7" ht="46.5" customHeight="1" x14ac:dyDescent="0.25">
      <c r="A13" s="23" t="s">
        <v>7</v>
      </c>
      <c r="B13" s="30" t="s">
        <v>124</v>
      </c>
      <c r="C13" s="22">
        <v>7000000000</v>
      </c>
      <c r="D13" s="22"/>
      <c r="E13" s="22">
        <f t="shared" si="0"/>
        <v>7000000000</v>
      </c>
      <c r="F13" s="22"/>
      <c r="G13" s="22">
        <f t="shared" si="1"/>
        <v>7000000000</v>
      </c>
    </row>
    <row r="14" spans="1:7" ht="50.25" customHeight="1" x14ac:dyDescent="0.25">
      <c r="A14" s="25" t="s">
        <v>24</v>
      </c>
      <c r="B14" s="29" t="s">
        <v>96</v>
      </c>
      <c r="C14" s="26">
        <f>C15</f>
        <v>2850000000</v>
      </c>
      <c r="D14" s="26"/>
      <c r="E14" s="26">
        <f t="shared" si="0"/>
        <v>2850000000</v>
      </c>
      <c r="F14" s="26">
        <f>F15</f>
        <v>0</v>
      </c>
      <c r="G14" s="26">
        <f t="shared" si="1"/>
        <v>2850000000</v>
      </c>
    </row>
    <row r="15" spans="1:7" ht="47.25" customHeight="1" x14ac:dyDescent="0.25">
      <c r="A15" s="23" t="s">
        <v>8</v>
      </c>
      <c r="B15" s="30" t="s">
        <v>115</v>
      </c>
      <c r="C15" s="22">
        <v>2850000000</v>
      </c>
      <c r="D15" s="22"/>
      <c r="E15" s="22">
        <f t="shared" si="0"/>
        <v>2850000000</v>
      </c>
      <c r="F15" s="22"/>
      <c r="G15" s="22">
        <f t="shared" si="1"/>
        <v>2850000000</v>
      </c>
    </row>
    <row r="16" spans="1:7" ht="31.5" x14ac:dyDescent="0.25">
      <c r="A16" s="25" t="s">
        <v>73</v>
      </c>
      <c r="B16" s="29" t="s">
        <v>74</v>
      </c>
      <c r="C16" s="26">
        <f>C17-C19</f>
        <v>2313645038</v>
      </c>
      <c r="D16" s="26">
        <f>D17-D19</f>
        <v>530129875</v>
      </c>
      <c r="E16" s="26">
        <f t="shared" si="0"/>
        <v>2843774913</v>
      </c>
      <c r="F16" s="26">
        <f>F17-F19</f>
        <v>0</v>
      </c>
      <c r="G16" s="26">
        <f t="shared" si="1"/>
        <v>2843774913</v>
      </c>
    </row>
    <row r="17" spans="1:7" ht="31.5" x14ac:dyDescent="0.25">
      <c r="A17" s="25" t="s">
        <v>75</v>
      </c>
      <c r="B17" s="29" t="s">
        <v>76</v>
      </c>
      <c r="C17" s="26">
        <f>C18</f>
        <v>9813645038</v>
      </c>
      <c r="D17" s="26">
        <f>D18</f>
        <v>530129875</v>
      </c>
      <c r="E17" s="26">
        <f t="shared" si="0"/>
        <v>10343774913</v>
      </c>
      <c r="F17" s="26">
        <f>F18</f>
        <v>0</v>
      </c>
      <c r="G17" s="26">
        <f t="shared" si="1"/>
        <v>10343774913</v>
      </c>
    </row>
    <row r="18" spans="1:7" ht="47.25" x14ac:dyDescent="0.25">
      <c r="A18" s="23" t="s">
        <v>77</v>
      </c>
      <c r="B18" s="28" t="s">
        <v>116</v>
      </c>
      <c r="C18" s="22">
        <v>9813645038</v>
      </c>
      <c r="D18" s="22">
        <v>530129875</v>
      </c>
      <c r="E18" s="22">
        <f t="shared" si="0"/>
        <v>10343774913</v>
      </c>
      <c r="F18" s="22"/>
      <c r="G18" s="22">
        <f t="shared" si="1"/>
        <v>10343774913</v>
      </c>
    </row>
    <row r="19" spans="1:7" ht="33.75" customHeight="1" x14ac:dyDescent="0.25">
      <c r="A19" s="25" t="s">
        <v>78</v>
      </c>
      <c r="B19" s="31" t="s">
        <v>79</v>
      </c>
      <c r="C19" s="26">
        <f>C20</f>
        <v>7500000000</v>
      </c>
      <c r="D19" s="26"/>
      <c r="E19" s="26">
        <f t="shared" si="0"/>
        <v>7500000000</v>
      </c>
      <c r="F19" s="26">
        <f>F20</f>
        <v>0</v>
      </c>
      <c r="G19" s="26">
        <f t="shared" si="1"/>
        <v>7500000000</v>
      </c>
    </row>
    <row r="20" spans="1:7" ht="47.25" x14ac:dyDescent="0.25">
      <c r="A20" s="23" t="s">
        <v>80</v>
      </c>
      <c r="B20" s="30" t="s">
        <v>117</v>
      </c>
      <c r="C20" s="22">
        <v>7500000000</v>
      </c>
      <c r="D20" s="22"/>
      <c r="E20" s="22">
        <f t="shared" si="0"/>
        <v>7500000000</v>
      </c>
      <c r="F20" s="22"/>
      <c r="G20" s="22">
        <f t="shared" si="1"/>
        <v>7500000000</v>
      </c>
    </row>
    <row r="21" spans="1:7" ht="31.5" x14ac:dyDescent="0.25">
      <c r="A21" s="25" t="s">
        <v>81</v>
      </c>
      <c r="B21" s="29" t="s">
        <v>99</v>
      </c>
      <c r="C21" s="26">
        <f>C22-C24</f>
        <v>-25072400</v>
      </c>
      <c r="D21" s="26"/>
      <c r="E21" s="26">
        <f t="shared" si="0"/>
        <v>-25072400</v>
      </c>
      <c r="F21" s="26">
        <f>F22-F24</f>
        <v>0</v>
      </c>
      <c r="G21" s="26">
        <f t="shared" si="1"/>
        <v>-25072400</v>
      </c>
    </row>
    <row r="22" spans="1:7" ht="47.25" x14ac:dyDescent="0.25">
      <c r="A22" s="25" t="s">
        <v>118</v>
      </c>
      <c r="B22" s="29" t="s">
        <v>100</v>
      </c>
      <c r="C22" s="26"/>
      <c r="D22" s="26"/>
      <c r="E22" s="26">
        <f t="shared" si="0"/>
        <v>0</v>
      </c>
      <c r="F22" s="26">
        <f>F23</f>
        <v>12000000000</v>
      </c>
      <c r="G22" s="26">
        <f t="shared" si="1"/>
        <v>12000000000</v>
      </c>
    </row>
    <row r="23" spans="1:7" ht="49.5" customHeight="1" x14ac:dyDescent="0.25">
      <c r="A23" s="23" t="s">
        <v>119</v>
      </c>
      <c r="B23" s="30" t="s">
        <v>120</v>
      </c>
      <c r="C23" s="49"/>
      <c r="D23" s="49"/>
      <c r="E23" s="49">
        <f t="shared" si="0"/>
        <v>0</v>
      </c>
      <c r="F23" s="49">
        <v>12000000000</v>
      </c>
      <c r="G23" s="49">
        <f t="shared" si="1"/>
        <v>12000000000</v>
      </c>
    </row>
    <row r="24" spans="1:7" ht="47.25" customHeight="1" x14ac:dyDescent="0.25">
      <c r="A24" s="25" t="s">
        <v>121</v>
      </c>
      <c r="B24" s="29" t="s">
        <v>82</v>
      </c>
      <c r="C24" s="26">
        <f>C25</f>
        <v>25072400</v>
      </c>
      <c r="D24" s="26"/>
      <c r="E24" s="26">
        <f t="shared" si="0"/>
        <v>25072400</v>
      </c>
      <c r="F24" s="26">
        <f>F25</f>
        <v>12000000000</v>
      </c>
      <c r="G24" s="26">
        <f t="shared" si="1"/>
        <v>12025072400</v>
      </c>
    </row>
    <row r="25" spans="1:7" ht="63" x14ac:dyDescent="0.25">
      <c r="A25" s="23" t="s">
        <v>122</v>
      </c>
      <c r="B25" s="28" t="s">
        <v>123</v>
      </c>
      <c r="C25" s="22">
        <v>25072400</v>
      </c>
      <c r="D25" s="22"/>
      <c r="E25" s="22">
        <f t="shared" si="0"/>
        <v>25072400</v>
      </c>
      <c r="F25" s="22">
        <v>12000000000</v>
      </c>
      <c r="G25" s="22">
        <f t="shared" si="1"/>
        <v>12025072400</v>
      </c>
    </row>
    <row r="26" spans="1:7" ht="47.25" hidden="1" x14ac:dyDescent="0.25">
      <c r="A26" s="23"/>
      <c r="B26" s="31" t="s">
        <v>0</v>
      </c>
      <c r="C26" s="27">
        <v>0</v>
      </c>
      <c r="D26" s="27"/>
      <c r="E26" s="27">
        <f t="shared" si="0"/>
        <v>0</v>
      </c>
      <c r="F26" s="27"/>
      <c r="G26" s="27">
        <f t="shared" si="1"/>
        <v>0</v>
      </c>
    </row>
    <row r="27" spans="1:7" ht="47.25" hidden="1" x14ac:dyDescent="0.25">
      <c r="A27" s="23"/>
      <c r="B27" s="28" t="s">
        <v>1</v>
      </c>
      <c r="C27" s="27">
        <v>0</v>
      </c>
      <c r="D27" s="27"/>
      <c r="E27" s="27">
        <f t="shared" si="0"/>
        <v>0</v>
      </c>
      <c r="F27" s="27"/>
      <c r="G27" s="27">
        <f t="shared" si="1"/>
        <v>0</v>
      </c>
    </row>
    <row r="28" spans="1:7" ht="31.5" hidden="1" x14ac:dyDescent="0.25">
      <c r="A28" s="23"/>
      <c r="B28" s="28" t="s">
        <v>2</v>
      </c>
      <c r="C28" s="27">
        <v>0</v>
      </c>
      <c r="D28" s="27"/>
      <c r="E28" s="27">
        <f t="shared" si="0"/>
        <v>0</v>
      </c>
      <c r="F28" s="27"/>
      <c r="G28" s="27">
        <f t="shared" si="1"/>
        <v>0</v>
      </c>
    </row>
    <row r="29" spans="1:7" s="50" customFormat="1" ht="31.5" hidden="1" x14ac:dyDescent="0.25">
      <c r="A29" s="36" t="s">
        <v>64</v>
      </c>
      <c r="B29" s="37" t="s">
        <v>68</v>
      </c>
      <c r="C29" s="38">
        <v>0</v>
      </c>
      <c r="D29" s="38"/>
      <c r="E29" s="38">
        <f t="shared" si="0"/>
        <v>0</v>
      </c>
      <c r="F29" s="38"/>
      <c r="G29" s="38">
        <f t="shared" si="1"/>
        <v>0</v>
      </c>
    </row>
    <row r="30" spans="1:7" s="50" customFormat="1" ht="31.5" hidden="1" x14ac:dyDescent="0.25">
      <c r="A30" s="39" t="s">
        <v>65</v>
      </c>
      <c r="B30" s="40" t="s">
        <v>66</v>
      </c>
      <c r="C30" s="41">
        <v>0</v>
      </c>
      <c r="D30" s="41"/>
      <c r="E30" s="41">
        <f t="shared" si="0"/>
        <v>0</v>
      </c>
      <c r="F30" s="41"/>
      <c r="G30" s="41">
        <f t="shared" si="1"/>
        <v>0</v>
      </c>
    </row>
    <row r="31" spans="1:7" ht="47.25" hidden="1" x14ac:dyDescent="0.25">
      <c r="A31" s="25" t="s">
        <v>83</v>
      </c>
      <c r="B31" s="29" t="s">
        <v>29</v>
      </c>
      <c r="C31" s="26"/>
      <c r="D31" s="26"/>
      <c r="E31" s="26">
        <f t="shared" si="0"/>
        <v>0</v>
      </c>
      <c r="F31" s="26"/>
      <c r="G31" s="26">
        <f t="shared" si="1"/>
        <v>0</v>
      </c>
    </row>
    <row r="32" spans="1:7" ht="47.25" hidden="1" x14ac:dyDescent="0.25">
      <c r="A32" s="23" t="s">
        <v>101</v>
      </c>
      <c r="B32" s="30" t="s">
        <v>127</v>
      </c>
      <c r="C32" s="22"/>
      <c r="D32" s="22"/>
      <c r="E32" s="22">
        <f t="shared" si="0"/>
        <v>0</v>
      </c>
      <c r="F32" s="22"/>
      <c r="G32" s="22">
        <f t="shared" si="1"/>
        <v>0</v>
      </c>
    </row>
    <row r="33" spans="1:7" ht="49.5" hidden="1" customHeight="1" x14ac:dyDescent="0.25">
      <c r="A33" s="25" t="s">
        <v>47</v>
      </c>
      <c r="B33" s="35" t="s">
        <v>32</v>
      </c>
      <c r="C33" s="26"/>
      <c r="D33" s="26"/>
      <c r="E33" s="26">
        <f t="shared" si="0"/>
        <v>0</v>
      </c>
      <c r="F33" s="26"/>
      <c r="G33" s="26">
        <f t="shared" si="1"/>
        <v>0</v>
      </c>
    </row>
    <row r="34" spans="1:7" ht="47.25" hidden="1" x14ac:dyDescent="0.25">
      <c r="A34" s="23" t="s">
        <v>48</v>
      </c>
      <c r="B34" s="30" t="s">
        <v>55</v>
      </c>
      <c r="C34" s="27"/>
      <c r="D34" s="27"/>
      <c r="E34" s="27">
        <f t="shared" si="0"/>
        <v>0</v>
      </c>
      <c r="F34" s="27"/>
      <c r="G34" s="27">
        <f t="shared" si="1"/>
        <v>0</v>
      </c>
    </row>
    <row r="35" spans="1:7" ht="47.25" x14ac:dyDescent="0.25">
      <c r="A35" s="44" t="s">
        <v>83</v>
      </c>
      <c r="B35" s="45" t="s">
        <v>29</v>
      </c>
      <c r="C35" s="46">
        <f>C36</f>
        <v>4000000</v>
      </c>
      <c r="D35" s="46"/>
      <c r="E35" s="46">
        <f t="shared" si="0"/>
        <v>4000000</v>
      </c>
      <c r="F35" s="46">
        <f>F36</f>
        <v>0</v>
      </c>
      <c r="G35" s="46">
        <f t="shared" si="1"/>
        <v>4000000</v>
      </c>
    </row>
    <row r="36" spans="1:7" ht="47.25" x14ac:dyDescent="0.25">
      <c r="A36" s="23" t="s">
        <v>101</v>
      </c>
      <c r="B36" s="30" t="s">
        <v>127</v>
      </c>
      <c r="C36" s="22">
        <v>4000000</v>
      </c>
      <c r="D36" s="22"/>
      <c r="E36" s="22">
        <f t="shared" si="0"/>
        <v>4000000</v>
      </c>
      <c r="F36" s="22"/>
      <c r="G36" s="22">
        <f t="shared" si="1"/>
        <v>4000000</v>
      </c>
    </row>
    <row r="37" spans="1:7" ht="31.5" x14ac:dyDescent="0.25">
      <c r="A37" s="25" t="s">
        <v>84</v>
      </c>
      <c r="B37" s="29" t="s">
        <v>97</v>
      </c>
      <c r="C37" s="34">
        <f>C41-C38</f>
        <v>1279400</v>
      </c>
      <c r="D37" s="34"/>
      <c r="E37" s="34">
        <f t="shared" si="0"/>
        <v>1279400</v>
      </c>
      <c r="F37" s="34">
        <f>F41-F38</f>
        <v>0</v>
      </c>
      <c r="G37" s="34">
        <f t="shared" si="1"/>
        <v>1279400</v>
      </c>
    </row>
    <row r="38" spans="1:7" ht="31.5" x14ac:dyDescent="0.25">
      <c r="A38" s="25" t="s">
        <v>86</v>
      </c>
      <c r="B38" s="29" t="s">
        <v>91</v>
      </c>
      <c r="C38" s="26">
        <f>C39+C40</f>
        <v>350000000</v>
      </c>
      <c r="D38" s="26"/>
      <c r="E38" s="26">
        <f t="shared" si="0"/>
        <v>350000000</v>
      </c>
      <c r="F38" s="26">
        <f>F40</f>
        <v>0</v>
      </c>
      <c r="G38" s="26">
        <f t="shared" si="1"/>
        <v>350000000</v>
      </c>
    </row>
    <row r="39" spans="1:7" ht="63" hidden="1" x14ac:dyDescent="0.25">
      <c r="A39" s="23" t="s">
        <v>92</v>
      </c>
      <c r="B39" s="30" t="s">
        <v>93</v>
      </c>
      <c r="C39" s="22"/>
      <c r="D39" s="22"/>
      <c r="E39" s="22">
        <f t="shared" si="0"/>
        <v>0</v>
      </c>
      <c r="F39" s="22"/>
      <c r="G39" s="22">
        <f t="shared" si="1"/>
        <v>0</v>
      </c>
    </row>
    <row r="40" spans="1:7" s="51" customFormat="1" ht="63" x14ac:dyDescent="0.25">
      <c r="A40" s="23" t="s">
        <v>131</v>
      </c>
      <c r="B40" s="30" t="s">
        <v>130</v>
      </c>
      <c r="C40" s="22">
        <v>350000000</v>
      </c>
      <c r="D40" s="22"/>
      <c r="E40" s="22">
        <f t="shared" si="0"/>
        <v>350000000</v>
      </c>
      <c r="F40" s="22"/>
      <c r="G40" s="22">
        <f t="shared" si="1"/>
        <v>350000000</v>
      </c>
    </row>
    <row r="41" spans="1:7" ht="31.5" customHeight="1" x14ac:dyDescent="0.25">
      <c r="A41" s="25" t="s">
        <v>85</v>
      </c>
      <c r="B41" s="29" t="s">
        <v>98</v>
      </c>
      <c r="C41" s="26">
        <f>SUM(C42:C46)</f>
        <v>351279400</v>
      </c>
      <c r="D41" s="26"/>
      <c r="E41" s="26">
        <f t="shared" si="0"/>
        <v>351279400</v>
      </c>
      <c r="F41" s="26">
        <f>F46</f>
        <v>0</v>
      </c>
      <c r="G41" s="26">
        <f t="shared" si="1"/>
        <v>351279400</v>
      </c>
    </row>
    <row r="42" spans="1:7" ht="62.25" hidden="1" customHeight="1" x14ac:dyDescent="0.25">
      <c r="A42" s="23" t="s">
        <v>106</v>
      </c>
      <c r="B42" s="30" t="s">
        <v>107</v>
      </c>
      <c r="C42" s="22"/>
      <c r="D42" s="22"/>
      <c r="E42" s="22">
        <f t="shared" si="0"/>
        <v>0</v>
      </c>
      <c r="F42" s="22"/>
      <c r="G42" s="22">
        <f t="shared" si="1"/>
        <v>0</v>
      </c>
    </row>
    <row r="43" spans="1:7" ht="80.25" hidden="1" customHeight="1" x14ac:dyDescent="0.25">
      <c r="A43" s="23" t="s">
        <v>108</v>
      </c>
      <c r="B43" s="30" t="s">
        <v>113</v>
      </c>
      <c r="C43" s="22"/>
      <c r="D43" s="22"/>
      <c r="E43" s="22">
        <f t="shared" si="0"/>
        <v>0</v>
      </c>
      <c r="F43" s="22"/>
      <c r="G43" s="22">
        <f t="shared" si="1"/>
        <v>0</v>
      </c>
    </row>
    <row r="44" spans="1:7" ht="63" hidden="1" x14ac:dyDescent="0.25">
      <c r="A44" s="23" t="s">
        <v>94</v>
      </c>
      <c r="B44" s="30" t="s">
        <v>95</v>
      </c>
      <c r="C44" s="22"/>
      <c r="D44" s="22"/>
      <c r="E44" s="22">
        <f t="shared" si="0"/>
        <v>0</v>
      </c>
      <c r="F44" s="22"/>
      <c r="G44" s="22">
        <f t="shared" si="1"/>
        <v>0</v>
      </c>
    </row>
    <row r="45" spans="1:7" ht="78.75" hidden="1" customHeight="1" x14ac:dyDescent="0.25">
      <c r="A45" s="23" t="s">
        <v>108</v>
      </c>
      <c r="B45" s="30" t="s">
        <v>125</v>
      </c>
      <c r="C45" s="22"/>
      <c r="D45" s="22"/>
      <c r="E45" s="22">
        <f t="shared" si="0"/>
        <v>0</v>
      </c>
      <c r="F45" s="22"/>
      <c r="G45" s="22">
        <f t="shared" si="1"/>
        <v>0</v>
      </c>
    </row>
    <row r="46" spans="1:7" s="51" customFormat="1" ht="65.25" customHeight="1" x14ac:dyDescent="0.25">
      <c r="A46" s="23" t="s">
        <v>133</v>
      </c>
      <c r="B46" s="30" t="s">
        <v>132</v>
      </c>
      <c r="C46" s="22">
        <f>350000000+1279400</f>
        <v>351279400</v>
      </c>
      <c r="D46" s="22"/>
      <c r="E46" s="22">
        <f t="shared" si="0"/>
        <v>351279400</v>
      </c>
      <c r="F46" s="22"/>
      <c r="G46" s="22">
        <f t="shared" si="1"/>
        <v>351279400</v>
      </c>
    </row>
    <row r="47" spans="1:7" s="51" customFormat="1" ht="34.5" customHeight="1" x14ac:dyDescent="0.25">
      <c r="A47" s="52" t="s">
        <v>137</v>
      </c>
      <c r="B47" s="53" t="s">
        <v>138</v>
      </c>
      <c r="C47" s="46"/>
      <c r="D47" s="46"/>
      <c r="E47" s="46">
        <f>E49-E48</f>
        <v>0</v>
      </c>
      <c r="F47" s="46">
        <f t="shared" ref="F47:G47" si="2">F49-F48</f>
        <v>0</v>
      </c>
      <c r="G47" s="46">
        <f t="shared" si="2"/>
        <v>0</v>
      </c>
    </row>
    <row r="48" spans="1:7" s="51" customFormat="1" ht="99" customHeight="1" x14ac:dyDescent="0.25">
      <c r="A48" s="54" t="s">
        <v>140</v>
      </c>
      <c r="B48" s="55" t="s">
        <v>139</v>
      </c>
      <c r="C48" s="22"/>
      <c r="D48" s="22"/>
      <c r="E48" s="22">
        <v>0</v>
      </c>
      <c r="F48" s="22">
        <v>2000000000</v>
      </c>
      <c r="G48" s="22">
        <f>E48+F48</f>
        <v>2000000000</v>
      </c>
    </row>
    <row r="49" spans="1:7" s="51" customFormat="1" ht="103.5" customHeight="1" x14ac:dyDescent="0.25">
      <c r="A49" s="56" t="s">
        <v>142</v>
      </c>
      <c r="B49" s="57" t="s">
        <v>141</v>
      </c>
      <c r="C49" s="22"/>
      <c r="D49" s="22"/>
      <c r="E49" s="22">
        <v>0</v>
      </c>
      <c r="F49" s="22">
        <v>2000000000</v>
      </c>
      <c r="G49" s="22">
        <f>E49+F49</f>
        <v>2000000000</v>
      </c>
    </row>
    <row r="50" spans="1:7" s="58" customFormat="1" ht="31.5" x14ac:dyDescent="0.25">
      <c r="A50" s="25" t="s">
        <v>87</v>
      </c>
      <c r="B50" s="31" t="s">
        <v>88</v>
      </c>
      <c r="C50" s="26">
        <f>C52-C51</f>
        <v>0</v>
      </c>
      <c r="D50" s="26">
        <f>D52-D51</f>
        <v>0</v>
      </c>
      <c r="E50" s="26">
        <f t="shared" si="0"/>
        <v>0</v>
      </c>
      <c r="F50" s="26">
        <f>F52-F51</f>
        <v>0</v>
      </c>
      <c r="G50" s="26">
        <f t="shared" si="1"/>
        <v>0</v>
      </c>
    </row>
    <row r="51" spans="1:7" s="58" customFormat="1" ht="31.5" x14ac:dyDescent="0.25">
      <c r="A51" s="23" t="s">
        <v>89</v>
      </c>
      <c r="B51" s="28" t="s">
        <v>126</v>
      </c>
      <c r="C51" s="22">
        <f>C12+C17+C22+C31+C41+49865677427+C35</f>
        <v>67034601865</v>
      </c>
      <c r="D51" s="22">
        <f>588000000+1162200000+530129875</f>
        <v>2280329875</v>
      </c>
      <c r="E51" s="22">
        <f t="shared" si="0"/>
        <v>69314931740</v>
      </c>
      <c r="F51" s="22"/>
      <c r="G51" s="22">
        <f t="shared" si="1"/>
        <v>69314931740</v>
      </c>
    </row>
    <row r="52" spans="1:7" s="58" customFormat="1" ht="30.75" customHeight="1" x14ac:dyDescent="0.25">
      <c r="A52" s="23" t="s">
        <v>90</v>
      </c>
      <c r="B52" s="28" t="s">
        <v>41</v>
      </c>
      <c r="C52" s="22">
        <f>C14+C19+C24+C38+56309529465</f>
        <v>67034601865</v>
      </c>
      <c r="D52" s="22">
        <f>62000000+2218329875</f>
        <v>2280329875</v>
      </c>
      <c r="E52" s="22">
        <f t="shared" si="0"/>
        <v>69314931740</v>
      </c>
      <c r="F52" s="22"/>
      <c r="G52" s="22">
        <f t="shared" si="1"/>
        <v>69314931740</v>
      </c>
    </row>
    <row r="53" spans="1:7" ht="18.75" hidden="1" customHeight="1" x14ac:dyDescent="0.25">
      <c r="A53" s="23"/>
      <c r="B53" s="30"/>
      <c r="C53" s="23">
        <v>0</v>
      </c>
      <c r="D53" s="23"/>
      <c r="E53" s="23">
        <f t="shared" si="0"/>
        <v>0</v>
      </c>
      <c r="F53" s="23"/>
      <c r="G53" s="23">
        <f t="shared" si="1"/>
        <v>0</v>
      </c>
    </row>
    <row r="54" spans="1:7" ht="27" customHeight="1" x14ac:dyDescent="0.25">
      <c r="A54" s="23"/>
      <c r="B54" s="43" t="s">
        <v>135</v>
      </c>
      <c r="C54" s="26">
        <f>C11+C16+C21+C31+C37+C50+C35</f>
        <v>6443852038</v>
      </c>
      <c r="D54" s="22">
        <v>530129875</v>
      </c>
      <c r="E54" s="26">
        <f>E11+E16+E21+E31+E37+E50+E35</f>
        <v>6973981913</v>
      </c>
      <c r="F54" s="26">
        <f>F11+F16+F21+F35+F37+F50</f>
        <v>0</v>
      </c>
      <c r="G54" s="26">
        <f t="shared" si="1"/>
        <v>6973981913</v>
      </c>
    </row>
    <row r="55" spans="1:7" ht="15.75" x14ac:dyDescent="0.25">
      <c r="C55" s="42"/>
      <c r="D55" s="42"/>
      <c r="E55" s="42"/>
      <c r="F55" s="42"/>
      <c r="G55" s="42"/>
    </row>
    <row r="56" spans="1:7" ht="12.75" hidden="1" customHeight="1" x14ac:dyDescent="0.25">
      <c r="C56" s="22">
        <v>4122059282.8899999</v>
      </c>
      <c r="D56" s="22"/>
      <c r="E56" s="22"/>
      <c r="F56" s="22"/>
      <c r="G56" s="22"/>
    </row>
    <row r="57" spans="1:7" ht="12.75" hidden="1" customHeight="1" x14ac:dyDescent="0.2">
      <c r="B57" s="59" t="s">
        <v>102</v>
      </c>
    </row>
    <row r="58" spans="1:7" ht="12.75" hidden="1" customHeight="1" x14ac:dyDescent="0.2">
      <c r="B58" s="59" t="s">
        <v>103</v>
      </c>
    </row>
    <row r="59" spans="1:7" ht="12.75" hidden="1" customHeight="1" x14ac:dyDescent="0.2">
      <c r="B59" s="59" t="s">
        <v>104</v>
      </c>
    </row>
    <row r="60" spans="1:7" hidden="1" x14ac:dyDescent="0.2">
      <c r="B60" s="59" t="s">
        <v>109</v>
      </c>
      <c r="C60" s="33"/>
      <c r="D60" s="33"/>
      <c r="E60" s="33"/>
      <c r="F60" s="33"/>
      <c r="G60" s="33"/>
    </row>
    <row r="61" spans="1:7" hidden="1" x14ac:dyDescent="0.2">
      <c r="B61" s="59" t="s">
        <v>110</v>
      </c>
      <c r="C61" s="33"/>
      <c r="D61" s="33"/>
      <c r="E61" s="33"/>
      <c r="F61" s="33"/>
      <c r="G61" s="33"/>
    </row>
    <row r="62" spans="1:7" hidden="1" x14ac:dyDescent="0.2">
      <c r="B62" s="59" t="s">
        <v>111</v>
      </c>
    </row>
    <row r="63" spans="1:7" hidden="1" x14ac:dyDescent="0.2">
      <c r="B63" s="24" t="s">
        <v>112</v>
      </c>
    </row>
    <row r="64" spans="1:7" hidden="1" x14ac:dyDescent="0.2"/>
    <row r="65" spans="2:7" hidden="1" x14ac:dyDescent="0.2"/>
    <row r="66" spans="2:7" hidden="1" x14ac:dyDescent="0.2">
      <c r="B66" s="24" t="s">
        <v>105</v>
      </c>
    </row>
    <row r="67" spans="2:7" x14ac:dyDescent="0.2">
      <c r="C67" s="33"/>
      <c r="D67" s="33"/>
      <c r="E67" s="33"/>
      <c r="F67" s="33"/>
      <c r="G67" s="33"/>
    </row>
  </sheetData>
  <mergeCells count="7">
    <mergeCell ref="A9:B9"/>
    <mergeCell ref="A1:G1"/>
    <mergeCell ref="A2:G2"/>
    <mergeCell ref="A3:G3"/>
    <mergeCell ref="A6:G6"/>
    <mergeCell ref="A7:G7"/>
    <mergeCell ref="A8:G8"/>
  </mergeCells>
  <phoneticPr fontId="0" type="noConversion"/>
  <printOptions horizontalCentered="1"/>
  <pageMargins left="0.39370078740157483" right="0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2014-02-18T12:15:50Z</cp:lastPrinted>
  <dcterms:created xsi:type="dcterms:W3CDTF">2002-10-06T09:19:10Z</dcterms:created>
  <dcterms:modified xsi:type="dcterms:W3CDTF">2014-02-21T06:01:20Z</dcterms:modified>
</cp:coreProperties>
</file>