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-135" windowWidth="12945" windowHeight="12120"/>
  </bookViews>
  <sheets>
    <sheet name="Лист1" sheetId="1" r:id="rId1"/>
  </sheets>
  <definedNames>
    <definedName name="_xlnm.Print_Titles" localSheetId="0">Лист1!$8:$8</definedName>
    <definedName name="_xlnm.Print_Area" localSheetId="0">Лист1!$B$1:$F$95</definedName>
  </definedNames>
  <calcPr calcId="145621"/>
</workbook>
</file>

<file path=xl/calcChain.xml><?xml version="1.0" encoding="utf-8"?>
<calcChain xmlns="http://schemas.openxmlformats.org/spreadsheetml/2006/main">
  <c r="E49" i="1" l="1"/>
  <c r="E46" i="1"/>
  <c r="E43" i="1"/>
  <c r="E40" i="1"/>
  <c r="E36" i="1"/>
  <c r="E34" i="1"/>
  <c r="E29" i="1"/>
  <c r="E26" i="1" s="1"/>
  <c r="E24" i="1"/>
  <c r="E22" i="1"/>
  <c r="E18" i="1"/>
  <c r="E16" i="1"/>
  <c r="E14" i="1"/>
  <c r="E11" i="1"/>
  <c r="E10" i="1" s="1"/>
  <c r="E9" i="1" l="1"/>
  <c r="F94" i="1" l="1"/>
  <c r="F93" i="1"/>
  <c r="F92" i="1" s="1"/>
  <c r="F91" i="1" s="1"/>
  <c r="E92" i="1"/>
  <c r="E91" i="1" s="1"/>
  <c r="F82" i="1"/>
  <c r="F83" i="1"/>
  <c r="F84" i="1"/>
  <c r="F85" i="1"/>
  <c r="F86" i="1"/>
  <c r="F87" i="1"/>
  <c r="F88" i="1"/>
  <c r="F89" i="1"/>
  <c r="F90" i="1"/>
  <c r="F81" i="1"/>
  <c r="E80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65" i="1"/>
  <c r="E64" i="1"/>
  <c r="F57" i="1"/>
  <c r="F58" i="1"/>
  <c r="F59" i="1"/>
  <c r="F60" i="1"/>
  <c r="F61" i="1"/>
  <c r="F62" i="1"/>
  <c r="F63" i="1"/>
  <c r="F56" i="1"/>
  <c r="E55" i="1"/>
  <c r="F54" i="1"/>
  <c r="E53" i="1"/>
  <c r="F50" i="1"/>
  <c r="F49" i="1" s="1"/>
  <c r="F48" i="1"/>
  <c r="F47" i="1"/>
  <c r="F46" i="1" s="1"/>
  <c r="F45" i="1"/>
  <c r="F44" i="1"/>
  <c r="F43" i="1" s="1"/>
  <c r="F42" i="1"/>
  <c r="F41" i="1"/>
  <c r="F40" i="1" s="1"/>
  <c r="F38" i="1"/>
  <c r="F39" i="1"/>
  <c r="F37" i="1"/>
  <c r="F35" i="1"/>
  <c r="F34" i="1" s="1"/>
  <c r="F29" i="1"/>
  <c r="F28" i="1"/>
  <c r="F27" i="1"/>
  <c r="F25" i="1"/>
  <c r="F24" i="1" s="1"/>
  <c r="F23" i="1"/>
  <c r="F22" i="1" s="1"/>
  <c r="F20" i="1"/>
  <c r="F21" i="1"/>
  <c r="F19" i="1"/>
  <c r="F17" i="1"/>
  <c r="F16" i="1" s="1"/>
  <c r="F15" i="1"/>
  <c r="F14" i="1" s="1"/>
  <c r="F13" i="1"/>
  <c r="F12" i="1"/>
  <c r="F11" i="1" s="1"/>
  <c r="F10" i="1" s="1"/>
  <c r="F64" i="1" l="1"/>
  <c r="E52" i="1"/>
  <c r="E51" i="1" s="1"/>
  <c r="F80" i="1"/>
  <c r="F55" i="1"/>
  <c r="F36" i="1"/>
  <c r="F26" i="1"/>
  <c r="F9" i="1" s="1"/>
  <c r="F18" i="1"/>
  <c r="D29" i="1"/>
  <c r="D34" i="1"/>
  <c r="D36" i="1"/>
  <c r="E95" i="1" l="1"/>
  <c r="D55" i="1"/>
  <c r="D92" i="1" l="1"/>
  <c r="D80" i="1" l="1"/>
  <c r="D64" i="1" l="1"/>
  <c r="D53" i="1" l="1"/>
  <c r="F53" i="1" l="1"/>
  <c r="D52" i="1"/>
  <c r="F52" i="1" s="1"/>
  <c r="D91" i="1"/>
  <c r="D51" i="1" l="1"/>
  <c r="F51" i="1" s="1"/>
  <c r="F95" i="1" s="1"/>
  <c r="D11" i="1"/>
  <c r="D14" i="1"/>
  <c r="D16" i="1"/>
  <c r="D18" i="1"/>
  <c r="D22" i="1"/>
  <c r="D24" i="1"/>
  <c r="D40" i="1"/>
  <c r="D43" i="1"/>
  <c r="D46" i="1"/>
  <c r="D26" i="1" l="1"/>
  <c r="D10" i="1"/>
  <c r="D49" i="1" l="1"/>
  <c r="D9" i="1" l="1"/>
  <c r="D95" i="1" l="1"/>
</calcChain>
</file>

<file path=xl/sharedStrings.xml><?xml version="1.0" encoding="utf-8"?>
<sst xmlns="http://schemas.openxmlformats.org/spreadsheetml/2006/main" count="183" uniqueCount="182">
  <si>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</si>
  <si>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</si>
  <si>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</si>
  <si>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</si>
  <si>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</si>
  <si>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</si>
  <si>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</si>
  <si>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</si>
  <si>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</si>
  <si>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</si>
  <si>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</si>
  <si>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</si>
  <si>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</si>
  <si>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</si>
  <si>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</si>
  <si>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</si>
  <si>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</si>
  <si>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</si>
  <si>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</si>
  <si>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</si>
  <si>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</si>
  <si>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</si>
  <si>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</si>
  <si>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</si>
  <si>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</si>
  <si>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</si>
  <si>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</si>
  <si>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</si>
  <si>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</si>
  <si>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</si>
  <si>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</si>
  <si>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</si>
  <si>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</si>
  <si>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</si>
  <si>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</si>
  <si>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</si>
  <si>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</si>
  <si>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</si>
  <si>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</si>
  <si>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</si>
  <si>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</si>
  <si>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</si>
  <si>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</si>
  <si>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</si>
  <si>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</si>
  <si>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</si>
  <si>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</si>
  <si>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</si>
  <si>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</si>
  <si>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</si>
  <si>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</si>
  <si>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</si>
  <si>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</si>
  <si>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</si>
  <si>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</si>
  <si>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</si>
  <si>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</si>
  <si>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</si>
  <si>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</si>
  <si>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</si>
  <si>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</si>
  <si>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</si>
  <si>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</si>
  <si>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</si>
  <si>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</si>
  <si>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</si>
  <si>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</si>
  <si>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</si>
  <si>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</si>
  <si>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</si>
  <si>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</si>
  <si>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</si>
  <si>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</si>
  <si>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</si>
  <si>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</si>
  <si>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</si>
  <si>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</si>
  <si>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</si>
  <si>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</si>
  <si>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</si>
  <si>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</si>
  <si>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</si>
  <si>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</si>
  <si>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</si>
  <si>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</si>
  <si>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</si>
  <si>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</si>
  <si>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</si>
  <si>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</si>
  <si>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</si>
  <si>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</si>
  <si>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</si>
  <si>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</si>
  <si>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</si>
  <si>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</si>
  <si>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</si>
  <si>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</si>
  <si>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</si>
  <si>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</si>
  <si>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</si>
  <si>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</si>
  <si>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</si>
  <si>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</si>
  <si>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</si>
  <si>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</si>
  <si>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</si>
  <si>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</si>
  <si>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</si>
  <si>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</si>
  <si>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</si>
  <si>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</si>
  <si>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</si>
  <si>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</si>
  <si>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</si>
  <si>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</si>
  <si>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</si>
  <si>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</si>
  <si>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</si>
  <si>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</si>
  <si>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</si>
  <si>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</si>
  <si>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</si>
  <si>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</si>
  <si>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</si>
  <si>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</si>
  <si>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</si>
  <si>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</si>
  <si>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</si>
  <si>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</si>
  <si>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</si>
  <si>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</si>
  <si>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</si>
  <si>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</si>
  <si>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</si>
  <si>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</si>
  <si>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</si>
  <si>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</si>
  <si>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</si>
  <si>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</si>
  <si>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</si>
  <si>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</si>
  <si>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</si>
  <si>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</si>
  <si>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</si>
  <si>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</si>
  <si>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</si>
  <si>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</si>
  <si>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</si>
  <si>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</si>
  <si>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</si>
  <si>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</si>
  <si>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</si>
  <si>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</si>
  <si>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</si>
  <si>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</si>
  <si>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 xml:space="preserve">Прогнозируемые доходы областного бюджета на 2015 год в соответствии 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</si>
  <si>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</si>
  <si>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</si>
  <si>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</si>
  <si>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</si>
  <si>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</si>
  <si>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</si>
  <si>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</si>
  <si>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</si>
  <si>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</si>
  <si>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</si>
  <si>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</si>
  <si>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</si>
  <si>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</si>
  <si>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</si>
  <si>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</si>
  <si>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</si>
  <si>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</si>
  <si>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</si>
  <si>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</si>
  <si>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Приложение 4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</si>
  <si>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</si>
  <si>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</si>
  <si>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</si>
  <si>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</si>
  <si>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</si>
  <si>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от 25.12.2014 № 85-з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</si>
</sst>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i/>
      <strike/>
      <sz val="12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2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0" fontId="11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3" customWidth="1"/>
    <col min="4" max="5" width="15.5703125" style="12" hidden="1" customWidth="1"/>
    <col min="6" max="6" width="15.5703125" style="12" customWidth="1"/>
    <col min="7" max="7" width="30.5703125" style="12" customWidth="1"/>
    <col min="8" max="8" width="29.5703125" style="12" customWidth="1"/>
    <col min="9" max="16384" width="9.140625" style="12"/>
  </cols>
  <sheetData>
    <row r="1" spans="1:6" x14ac:dyDescent="0.25">
      <c r="B1" s="40" t="s">
        <v>175</v>
      </c>
      <c r="C1" s="40"/>
      <c r="D1" s="40"/>
      <c r="E1" s="40"/>
      <c r="F1" s="40"/>
    </row>
    <row r="2" spans="1:6" x14ac:dyDescent="0.25">
      <c r="B2" s="40" t="s">
        <v>107</v>
      </c>
      <c r="C2" s="40"/>
      <c r="D2" s="40"/>
      <c r="E2" s="40"/>
      <c r="F2" s="40"/>
    </row>
    <row r="3" spans="1:6" x14ac:dyDescent="0.25">
      <c r="B3" s="40" t="s">
        <v>181</v>
      </c>
      <c r="C3" s="40"/>
      <c r="D3" s="40"/>
      <c r="E3" s="40"/>
      <c r="F3" s="40"/>
    </row>
    <row r="4" spans="1:6" x14ac:dyDescent="0.25">
      <c r="C4" s="14"/>
    </row>
    <row r="5" spans="1:6" ht="18.75" x14ac:dyDescent="0.3">
      <c r="B5" s="41" t="s">
        <v>155</v>
      </c>
      <c r="C5" s="41"/>
      <c r="D5" s="41"/>
      <c r="E5" s="41"/>
      <c r="F5" s="41"/>
    </row>
    <row r="6" spans="1:6" ht="18.75" x14ac:dyDescent="0.3">
      <c r="B6" s="41" t="s">
        <v>0</v>
      </c>
      <c r="C6" s="41"/>
      <c r="D6" s="41"/>
      <c r="E6" s="41"/>
      <c r="F6" s="41"/>
    </row>
    <row r="7" spans="1:6" ht="18.75" x14ac:dyDescent="0.3">
      <c r="B7" s="15"/>
      <c r="C7" s="16"/>
      <c r="D7" s="15"/>
      <c r="E7" s="15"/>
      <c r="F7" s="15"/>
    </row>
    <row r="8" spans="1:6" ht="40.5" customHeight="1" x14ac:dyDescent="0.25">
      <c r="A8" s="17"/>
      <c r="B8" s="18" t="s">
        <v>1</v>
      </c>
      <c r="C8" s="18" t="s">
        <v>2</v>
      </c>
      <c r="D8" s="19" t="s">
        <v>156</v>
      </c>
      <c r="E8" s="19" t="s">
        <v>176</v>
      </c>
      <c r="F8" s="37" t="s">
        <v>156</v>
      </c>
    </row>
    <row r="9" spans="1:6" ht="21.75" customHeight="1" x14ac:dyDescent="0.25">
      <c r="B9" s="20" t="s">
        <v>3</v>
      </c>
      <c r="C9" s="20" t="s">
        <v>4</v>
      </c>
      <c r="D9" s="1">
        <f>SUM(D10+D14+D16+D18+D22+D24+D26+D36+D40+D43+D46+D49)</f>
        <v>49999837200</v>
      </c>
      <c r="E9" s="1">
        <f>SUM(E10+E14+E16+E18+E22+E24+E26+E36+E40+E43+E46+E49)</f>
        <v>784585000</v>
      </c>
      <c r="F9" s="1">
        <f>SUM(F10+F14+F16+F18+F22+F24+F26+F36+F40+F43+F46+F49)</f>
        <v>50784422200</v>
      </c>
    </row>
    <row r="10" spans="1:6" ht="22.5" customHeight="1" x14ac:dyDescent="0.25">
      <c r="B10" s="20" t="s">
        <v>65</v>
      </c>
      <c r="C10" s="20" t="s">
        <v>5</v>
      </c>
      <c r="D10" s="1">
        <f>D11+D13</f>
        <v>26383000000</v>
      </c>
      <c r="E10" s="1">
        <f>E11+E13</f>
        <v>110000000</v>
      </c>
      <c r="F10" s="1">
        <f>F11+F13</f>
        <v>26493000000</v>
      </c>
    </row>
    <row r="11" spans="1:6" ht="19.5" customHeight="1" x14ac:dyDescent="0.25">
      <c r="B11" s="7" t="s">
        <v>66</v>
      </c>
      <c r="C11" s="7" t="s">
        <v>6</v>
      </c>
      <c r="D11" s="21">
        <f>D12</f>
        <v>12465600000</v>
      </c>
      <c r="E11" s="21">
        <f>E12</f>
        <v>0</v>
      </c>
      <c r="F11" s="21">
        <f>F12</f>
        <v>12465600000</v>
      </c>
    </row>
    <row r="12" spans="1:6" ht="34.5" hidden="1" customHeight="1" x14ac:dyDescent="0.25">
      <c r="B12" s="35" t="s">
        <v>64</v>
      </c>
      <c r="C12" s="35" t="s">
        <v>7</v>
      </c>
      <c r="D12" s="36">
        <v>12465600000</v>
      </c>
      <c r="E12" s="36"/>
      <c r="F12" s="36">
        <f>D12+E12</f>
        <v>12465600000</v>
      </c>
    </row>
    <row r="13" spans="1:6" ht="18" customHeight="1" x14ac:dyDescent="0.25">
      <c r="B13" s="7" t="s">
        <v>63</v>
      </c>
      <c r="C13" s="7" t="s">
        <v>8</v>
      </c>
      <c r="D13" s="3">
        <v>13917400000</v>
      </c>
      <c r="E13" s="3">
        <v>110000000</v>
      </c>
      <c r="F13" s="3">
        <f>D13+E13</f>
        <v>14027400000</v>
      </c>
    </row>
    <row r="14" spans="1:6" ht="35.25" customHeight="1" x14ac:dyDescent="0.25">
      <c r="B14" s="20" t="s">
        <v>9</v>
      </c>
      <c r="C14" s="20" t="s">
        <v>10</v>
      </c>
      <c r="D14" s="1">
        <f>D15</f>
        <v>13560415000</v>
      </c>
      <c r="E14" s="1">
        <f>E15</f>
        <v>634585000</v>
      </c>
      <c r="F14" s="1">
        <f>F15</f>
        <v>14195000000</v>
      </c>
    </row>
    <row r="15" spans="1:6" ht="36" customHeight="1" x14ac:dyDescent="0.25">
      <c r="B15" s="7" t="s">
        <v>11</v>
      </c>
      <c r="C15" s="7" t="s">
        <v>12</v>
      </c>
      <c r="D15" s="3">
        <v>13560415000</v>
      </c>
      <c r="E15" s="3">
        <v>634585000</v>
      </c>
      <c r="F15" s="3">
        <f>D15+E15</f>
        <v>14195000000</v>
      </c>
    </row>
    <row r="16" spans="1:6" ht="18" customHeight="1" x14ac:dyDescent="0.25">
      <c r="B16" s="20" t="s">
        <v>61</v>
      </c>
      <c r="C16" s="20" t="s">
        <v>13</v>
      </c>
      <c r="D16" s="1">
        <f>D17</f>
        <v>1758559000</v>
      </c>
      <c r="E16" s="1">
        <f>E17</f>
        <v>0</v>
      </c>
      <c r="F16" s="1">
        <f>F17</f>
        <v>1758559000</v>
      </c>
    </row>
    <row r="17" spans="2:6" ht="35.25" customHeight="1" x14ac:dyDescent="0.25">
      <c r="B17" s="7" t="s">
        <v>62</v>
      </c>
      <c r="C17" s="7" t="s">
        <v>14</v>
      </c>
      <c r="D17" s="3">
        <v>1758559000</v>
      </c>
      <c r="E17" s="3"/>
      <c r="F17" s="3">
        <f>D17+E17</f>
        <v>1758559000</v>
      </c>
    </row>
    <row r="18" spans="2:6" ht="17.25" customHeight="1" x14ac:dyDescent="0.25">
      <c r="B18" s="20" t="s">
        <v>56</v>
      </c>
      <c r="C18" s="20" t="s">
        <v>15</v>
      </c>
      <c r="D18" s="1">
        <f>SUM(D19:D21)</f>
        <v>6685580000</v>
      </c>
      <c r="E18" s="1">
        <f>SUM(E19:E21)</f>
        <v>0</v>
      </c>
      <c r="F18" s="1">
        <f>SUM(F19:F21)</f>
        <v>6685580000</v>
      </c>
    </row>
    <row r="19" spans="2:6" ht="18" customHeight="1" x14ac:dyDescent="0.25">
      <c r="B19" s="7" t="s">
        <v>57</v>
      </c>
      <c r="C19" s="7" t="s">
        <v>16</v>
      </c>
      <c r="D19" s="3">
        <v>5705300000</v>
      </c>
      <c r="E19" s="3"/>
      <c r="F19" s="3">
        <f>D19+E19</f>
        <v>5705300000</v>
      </c>
    </row>
    <row r="20" spans="2:6" ht="20.25" customHeight="1" x14ac:dyDescent="0.25">
      <c r="B20" s="7" t="s">
        <v>58</v>
      </c>
      <c r="C20" s="7" t="s">
        <v>17</v>
      </c>
      <c r="D20" s="3">
        <v>978600000</v>
      </c>
      <c r="E20" s="3"/>
      <c r="F20" s="3">
        <f t="shared" ref="F20:F28" si="0">D20+E20</f>
        <v>978600000</v>
      </c>
    </row>
    <row r="21" spans="2:6" ht="21.75" customHeight="1" x14ac:dyDescent="0.25">
      <c r="B21" s="7" t="s">
        <v>72</v>
      </c>
      <c r="C21" s="7" t="s">
        <v>73</v>
      </c>
      <c r="D21" s="3">
        <v>1680000</v>
      </c>
      <c r="E21" s="3"/>
      <c r="F21" s="3">
        <f t="shared" si="0"/>
        <v>1680000</v>
      </c>
    </row>
    <row r="22" spans="2:6" ht="34.5" customHeight="1" x14ac:dyDescent="0.25">
      <c r="B22" s="20" t="s">
        <v>59</v>
      </c>
      <c r="C22" s="20" t="s">
        <v>18</v>
      </c>
      <c r="D22" s="1">
        <f>D23</f>
        <v>4000000</v>
      </c>
      <c r="E22" s="1">
        <f>E23</f>
        <v>0</v>
      </c>
      <c r="F22" s="1">
        <f>F23</f>
        <v>4000000</v>
      </c>
    </row>
    <row r="23" spans="2:6" ht="21" customHeight="1" x14ac:dyDescent="0.25">
      <c r="B23" s="7" t="s">
        <v>60</v>
      </c>
      <c r="C23" s="7" t="s">
        <v>19</v>
      </c>
      <c r="D23" s="3">
        <v>4000000</v>
      </c>
      <c r="E23" s="3"/>
      <c r="F23" s="3">
        <f t="shared" si="0"/>
        <v>4000000</v>
      </c>
    </row>
    <row r="24" spans="2:6" ht="16.5" customHeight="1" x14ac:dyDescent="0.25">
      <c r="B24" s="20" t="s">
        <v>20</v>
      </c>
      <c r="C24" s="20" t="s">
        <v>21</v>
      </c>
      <c r="D24" s="1">
        <f>D25</f>
        <v>225994000</v>
      </c>
      <c r="E24" s="1">
        <f>E25</f>
        <v>0</v>
      </c>
      <c r="F24" s="1">
        <f>F25</f>
        <v>225994000</v>
      </c>
    </row>
    <row r="25" spans="2:6" ht="51" customHeight="1" x14ac:dyDescent="0.25">
      <c r="B25" s="7" t="s">
        <v>22</v>
      </c>
      <c r="C25" s="7" t="s">
        <v>23</v>
      </c>
      <c r="D25" s="3">
        <v>225994000</v>
      </c>
      <c r="E25" s="3"/>
      <c r="F25" s="3">
        <f t="shared" si="0"/>
        <v>225994000</v>
      </c>
    </row>
    <row r="26" spans="2:6" ht="50.25" customHeight="1" x14ac:dyDescent="0.25">
      <c r="B26" s="20" t="s">
        <v>24</v>
      </c>
      <c r="C26" s="20" t="s">
        <v>25</v>
      </c>
      <c r="D26" s="1">
        <f>SUM(D27,D28,D29,D34)</f>
        <v>70652200</v>
      </c>
      <c r="E26" s="1">
        <f>SUM(E27,E28,E29,E34)</f>
        <v>0</v>
      </c>
      <c r="F26" s="1">
        <f>SUM(F27,F28,F29,F34)</f>
        <v>70652200</v>
      </c>
    </row>
    <row r="27" spans="2:6" ht="66" customHeight="1" x14ac:dyDescent="0.25">
      <c r="B27" s="7" t="s">
        <v>55</v>
      </c>
      <c r="C27" s="7" t="s">
        <v>26</v>
      </c>
      <c r="D27" s="3">
        <v>3300000</v>
      </c>
      <c r="E27" s="3"/>
      <c r="F27" s="3">
        <f t="shared" si="0"/>
        <v>3300000</v>
      </c>
    </row>
    <row r="28" spans="2:6" ht="51" customHeight="1" x14ac:dyDescent="0.25">
      <c r="B28" s="7" t="s">
        <v>54</v>
      </c>
      <c r="C28" s="7" t="s">
        <v>27</v>
      </c>
      <c r="D28" s="3">
        <v>30000000</v>
      </c>
      <c r="E28" s="3"/>
      <c r="F28" s="3">
        <f t="shared" si="0"/>
        <v>30000000</v>
      </c>
    </row>
    <row r="29" spans="2:6" ht="114" customHeight="1" x14ac:dyDescent="0.25">
      <c r="B29" s="7" t="s">
        <v>28</v>
      </c>
      <c r="C29" s="7" t="s">
        <v>67</v>
      </c>
      <c r="D29" s="21">
        <f>SUM(D30:D33)</f>
        <v>26823200</v>
      </c>
      <c r="E29" s="21">
        <f>SUM(E30:E33)</f>
        <v>0</v>
      </c>
      <c r="F29" s="3">
        <f>F30+F31+F32+F33</f>
        <v>26823200</v>
      </c>
    </row>
    <row r="30" spans="2:6" ht="98.25" customHeight="1" x14ac:dyDescent="0.25">
      <c r="B30" s="4" t="s">
        <v>53</v>
      </c>
      <c r="C30" s="4" t="s">
        <v>68</v>
      </c>
      <c r="D30" s="22">
        <v>14500000</v>
      </c>
      <c r="E30" s="22"/>
      <c r="F30" s="22">
        <v>14500000</v>
      </c>
    </row>
    <row r="31" spans="2:6" ht="145.5" customHeight="1" x14ac:dyDescent="0.25">
      <c r="B31" s="4" t="s">
        <v>74</v>
      </c>
      <c r="C31" s="4" t="s">
        <v>179</v>
      </c>
      <c r="D31" s="22">
        <v>323200</v>
      </c>
      <c r="E31" s="22"/>
      <c r="F31" s="22">
        <v>323200</v>
      </c>
    </row>
    <row r="32" spans="2:6" ht="98.25" customHeight="1" x14ac:dyDescent="0.25">
      <c r="B32" s="4" t="s">
        <v>52</v>
      </c>
      <c r="C32" s="4" t="s">
        <v>69</v>
      </c>
      <c r="D32" s="22">
        <v>11700000</v>
      </c>
      <c r="E32" s="22"/>
      <c r="F32" s="22">
        <v>11700000</v>
      </c>
    </row>
    <row r="33" spans="2:6" ht="162" customHeight="1" x14ac:dyDescent="0.25">
      <c r="B33" s="4" t="s">
        <v>171</v>
      </c>
      <c r="C33" s="4" t="s">
        <v>172</v>
      </c>
      <c r="D33" s="22">
        <v>300000</v>
      </c>
      <c r="E33" s="22"/>
      <c r="F33" s="22">
        <v>300000</v>
      </c>
    </row>
    <row r="34" spans="2:6" ht="34.5" customHeight="1" x14ac:dyDescent="0.25">
      <c r="B34" s="7" t="s">
        <v>29</v>
      </c>
      <c r="C34" s="7" t="s">
        <v>30</v>
      </c>
      <c r="D34" s="21">
        <f>D35</f>
        <v>10529000</v>
      </c>
      <c r="E34" s="21">
        <f>E35</f>
        <v>0</v>
      </c>
      <c r="F34" s="21">
        <f>F35</f>
        <v>10529000</v>
      </c>
    </row>
    <row r="35" spans="2:6" ht="67.5" customHeight="1" x14ac:dyDescent="0.25">
      <c r="B35" s="4" t="s">
        <v>51</v>
      </c>
      <c r="C35" s="4" t="s">
        <v>31</v>
      </c>
      <c r="D35" s="22">
        <v>10529000</v>
      </c>
      <c r="E35" s="22"/>
      <c r="F35" s="22">
        <f>D35+E35</f>
        <v>10529000</v>
      </c>
    </row>
    <row r="36" spans="2:6" ht="23.25" customHeight="1" x14ac:dyDescent="0.25">
      <c r="B36" s="20" t="s">
        <v>32</v>
      </c>
      <c r="C36" s="20" t="s">
        <v>33</v>
      </c>
      <c r="D36" s="1">
        <f>SUM(D37:D39)</f>
        <v>110063000</v>
      </c>
      <c r="E36" s="1">
        <f>SUM(E37:E39)</f>
        <v>0</v>
      </c>
      <c r="F36" s="1">
        <f>SUM(F37:F39)</f>
        <v>110063000</v>
      </c>
    </row>
    <row r="37" spans="2:6" ht="35.25" customHeight="1" x14ac:dyDescent="0.25">
      <c r="B37" s="7" t="s">
        <v>50</v>
      </c>
      <c r="C37" s="7" t="s">
        <v>34</v>
      </c>
      <c r="D37" s="3">
        <v>72213000</v>
      </c>
      <c r="E37" s="3"/>
      <c r="F37" s="3">
        <f>D37+E37</f>
        <v>72213000</v>
      </c>
    </row>
    <row r="38" spans="2:6" ht="21.75" customHeight="1" x14ac:dyDescent="0.25">
      <c r="B38" s="7" t="s">
        <v>71</v>
      </c>
      <c r="C38" s="7" t="s">
        <v>35</v>
      </c>
      <c r="D38" s="3">
        <v>20850000</v>
      </c>
      <c r="E38" s="3"/>
      <c r="F38" s="3">
        <f t="shared" ref="F38:F39" si="1">D38+E38</f>
        <v>20850000</v>
      </c>
    </row>
    <row r="39" spans="2:6" ht="21.75" customHeight="1" x14ac:dyDescent="0.25">
      <c r="B39" s="7" t="s">
        <v>49</v>
      </c>
      <c r="C39" s="7" t="s">
        <v>36</v>
      </c>
      <c r="D39" s="3">
        <v>17000000</v>
      </c>
      <c r="E39" s="3"/>
      <c r="F39" s="3">
        <f t="shared" si="1"/>
        <v>17000000</v>
      </c>
    </row>
    <row r="40" spans="2:6" ht="35.25" customHeight="1" x14ac:dyDescent="0.25">
      <c r="B40" s="20" t="s">
        <v>37</v>
      </c>
      <c r="C40" s="20" t="s">
        <v>70</v>
      </c>
      <c r="D40" s="1">
        <f>SUM(D41:D42)</f>
        <v>27000000</v>
      </c>
      <c r="E40" s="1">
        <f>SUM(E41:E42)</f>
        <v>0</v>
      </c>
      <c r="F40" s="1">
        <f>SUM(F41:F42)</f>
        <v>27000000</v>
      </c>
    </row>
    <row r="41" spans="2:6" ht="21.75" customHeight="1" x14ac:dyDescent="0.25">
      <c r="B41" s="7" t="s">
        <v>116</v>
      </c>
      <c r="C41" s="7" t="s">
        <v>117</v>
      </c>
      <c r="D41" s="3">
        <v>11910000</v>
      </c>
      <c r="E41" s="3"/>
      <c r="F41" s="3">
        <f>D41+E41</f>
        <v>11910000</v>
      </c>
    </row>
    <row r="42" spans="2:6" ht="21.75" customHeight="1" x14ac:dyDescent="0.25">
      <c r="B42" s="7" t="s">
        <v>118</v>
      </c>
      <c r="C42" s="7" t="s">
        <v>119</v>
      </c>
      <c r="D42" s="3">
        <v>15090000</v>
      </c>
      <c r="E42" s="3"/>
      <c r="F42" s="3">
        <f>D42+E42</f>
        <v>15090000</v>
      </c>
    </row>
    <row r="43" spans="2:6" ht="35.25" customHeight="1" x14ac:dyDescent="0.25">
      <c r="B43" s="20" t="s">
        <v>38</v>
      </c>
      <c r="C43" s="20" t="s">
        <v>39</v>
      </c>
      <c r="D43" s="1">
        <f>SUM(D44,D45)</f>
        <v>318574000</v>
      </c>
      <c r="E43" s="1">
        <f>SUM(E44,E45)</f>
        <v>40000000</v>
      </c>
      <c r="F43" s="1">
        <f>SUM(F44,F45)</f>
        <v>358574000</v>
      </c>
    </row>
    <row r="44" spans="2:6" ht="97.5" customHeight="1" x14ac:dyDescent="0.25">
      <c r="B44" s="7" t="s">
        <v>40</v>
      </c>
      <c r="C44" s="7" t="s">
        <v>152</v>
      </c>
      <c r="D44" s="3">
        <v>317274000</v>
      </c>
      <c r="E44" s="3">
        <v>40000000</v>
      </c>
      <c r="F44" s="3">
        <f>D44+E44</f>
        <v>357274000</v>
      </c>
    </row>
    <row r="45" spans="2:6" ht="84" customHeight="1" x14ac:dyDescent="0.25">
      <c r="B45" s="7" t="s">
        <v>174</v>
      </c>
      <c r="C45" s="7" t="s">
        <v>173</v>
      </c>
      <c r="D45" s="3">
        <v>1300000</v>
      </c>
      <c r="E45" s="3"/>
      <c r="F45" s="3">
        <f>D45+E45</f>
        <v>1300000</v>
      </c>
    </row>
    <row r="46" spans="2:6" ht="18.75" customHeight="1" x14ac:dyDescent="0.25">
      <c r="B46" s="20" t="s">
        <v>41</v>
      </c>
      <c r="C46" s="20" t="s">
        <v>42</v>
      </c>
      <c r="D46" s="1">
        <f>SUM(D47:D48)</f>
        <v>854000000</v>
      </c>
      <c r="E46" s="1">
        <f>SUM(E47:E48)</f>
        <v>0</v>
      </c>
      <c r="F46" s="1">
        <f>SUM(F47:F48)</f>
        <v>854000000</v>
      </c>
    </row>
    <row r="47" spans="2:6" ht="48.75" customHeight="1" x14ac:dyDescent="0.25">
      <c r="B47" s="7" t="s">
        <v>75</v>
      </c>
      <c r="C47" s="7" t="s">
        <v>76</v>
      </c>
      <c r="D47" s="3">
        <v>821000000</v>
      </c>
      <c r="E47" s="3"/>
      <c r="F47" s="3">
        <f>D47+E47</f>
        <v>821000000</v>
      </c>
    </row>
    <row r="48" spans="2:6" ht="66" customHeight="1" x14ac:dyDescent="0.25">
      <c r="B48" s="7" t="s">
        <v>43</v>
      </c>
      <c r="C48" s="7" t="s">
        <v>44</v>
      </c>
      <c r="D48" s="3">
        <v>33000000</v>
      </c>
      <c r="E48" s="3"/>
      <c r="F48" s="3">
        <f>D48+E48</f>
        <v>33000000</v>
      </c>
    </row>
    <row r="49" spans="1:7" ht="18" customHeight="1" x14ac:dyDescent="0.25">
      <c r="B49" s="20" t="s">
        <v>45</v>
      </c>
      <c r="C49" s="20" t="s">
        <v>46</v>
      </c>
      <c r="D49" s="1">
        <f>D50</f>
        <v>2000000</v>
      </c>
      <c r="E49" s="1">
        <f>E50</f>
        <v>0</v>
      </c>
      <c r="F49" s="1">
        <f>F50</f>
        <v>2000000</v>
      </c>
    </row>
    <row r="50" spans="1:7" ht="34.5" customHeight="1" x14ac:dyDescent="0.25">
      <c r="B50" s="7" t="s">
        <v>47</v>
      </c>
      <c r="C50" s="7" t="s">
        <v>48</v>
      </c>
      <c r="D50" s="3">
        <v>2000000</v>
      </c>
      <c r="E50" s="3"/>
      <c r="F50" s="3">
        <f>D50+E50</f>
        <v>2000000</v>
      </c>
    </row>
    <row r="51" spans="1:7" ht="17.25" customHeight="1" x14ac:dyDescent="0.25">
      <c r="A51" s="23"/>
      <c r="B51" s="20" t="s">
        <v>77</v>
      </c>
      <c r="C51" s="20" t="s">
        <v>78</v>
      </c>
      <c r="D51" s="2">
        <f>SUM(D52,D91)</f>
        <v>4957276032</v>
      </c>
      <c r="E51" s="2">
        <f>SUM(E52,E91)</f>
        <v>-655170000</v>
      </c>
      <c r="F51" s="2">
        <f>D51+E51</f>
        <v>4302106032</v>
      </c>
      <c r="G51" s="24"/>
    </row>
    <row r="52" spans="1:7" ht="35.25" customHeight="1" x14ac:dyDescent="0.25">
      <c r="A52" s="23"/>
      <c r="B52" s="20" t="s">
        <v>79</v>
      </c>
      <c r="C52" s="20" t="s">
        <v>80</v>
      </c>
      <c r="D52" s="1">
        <f>SUM(D53,D55,D64,D80)</f>
        <v>4369699580</v>
      </c>
      <c r="E52" s="1">
        <f>SUM(E53,E55,E64,E80)</f>
        <v>-655170000</v>
      </c>
      <c r="F52" s="2">
        <f>D52+E52</f>
        <v>3714529580</v>
      </c>
    </row>
    <row r="53" spans="1:7" ht="34.5" customHeight="1" x14ac:dyDescent="0.25">
      <c r="A53" s="23"/>
      <c r="B53" s="20" t="s">
        <v>81</v>
      </c>
      <c r="C53" s="20" t="s">
        <v>82</v>
      </c>
      <c r="D53" s="2">
        <f>D54</f>
        <v>476154600</v>
      </c>
      <c r="E53" s="2">
        <f>E54</f>
        <v>0</v>
      </c>
      <c r="F53" s="2">
        <f>D53+E53</f>
        <v>476154600</v>
      </c>
      <c r="G53" s="25"/>
    </row>
    <row r="54" spans="1:7" ht="50.25" customHeight="1" x14ac:dyDescent="0.25">
      <c r="A54" s="23"/>
      <c r="B54" s="4" t="s">
        <v>177</v>
      </c>
      <c r="C54" s="4" t="s">
        <v>178</v>
      </c>
      <c r="D54" s="21">
        <v>476154600</v>
      </c>
      <c r="E54" s="21"/>
      <c r="F54" s="21">
        <f>D54+E54</f>
        <v>476154600</v>
      </c>
    </row>
    <row r="55" spans="1:7" ht="34.5" customHeight="1" x14ac:dyDescent="0.25">
      <c r="A55" s="23"/>
      <c r="B55" s="20" t="s">
        <v>83</v>
      </c>
      <c r="C55" s="20" t="s">
        <v>139</v>
      </c>
      <c r="D55" s="2">
        <f>SUM(D56:D63)</f>
        <v>235228600</v>
      </c>
      <c r="E55" s="2">
        <f>SUM(E56:E63)</f>
        <v>0</v>
      </c>
      <c r="F55" s="2">
        <f>SUM(F56:F63)</f>
        <v>235228600</v>
      </c>
    </row>
    <row r="56" spans="1:7" ht="48.75" customHeight="1" x14ac:dyDescent="0.25">
      <c r="A56" s="23"/>
      <c r="B56" s="4" t="s">
        <v>106</v>
      </c>
      <c r="C56" s="4" t="s">
        <v>130</v>
      </c>
      <c r="D56" s="5">
        <v>9598700</v>
      </c>
      <c r="E56" s="5"/>
      <c r="F56" s="5">
        <f>D56+E56</f>
        <v>9598700</v>
      </c>
    </row>
    <row r="57" spans="1:7" ht="49.5" customHeight="1" x14ac:dyDescent="0.25">
      <c r="A57" s="23"/>
      <c r="B57" s="4" t="s">
        <v>169</v>
      </c>
      <c r="C57" s="4" t="s">
        <v>170</v>
      </c>
      <c r="D57" s="5">
        <v>2931000</v>
      </c>
      <c r="E57" s="5"/>
      <c r="F57" s="5">
        <f t="shared" ref="F57:F63" si="2">D57+E57</f>
        <v>2931000</v>
      </c>
    </row>
    <row r="58" spans="1:7" ht="83.25" customHeight="1" x14ac:dyDescent="0.25">
      <c r="A58" s="23"/>
      <c r="B58" s="4" t="s">
        <v>112</v>
      </c>
      <c r="C58" s="6" t="s">
        <v>138</v>
      </c>
      <c r="D58" s="5">
        <v>34931000</v>
      </c>
      <c r="E58" s="5"/>
      <c r="F58" s="5">
        <f t="shared" si="2"/>
        <v>34931000</v>
      </c>
    </row>
    <row r="59" spans="1:7" ht="49.5" customHeight="1" x14ac:dyDescent="0.25">
      <c r="A59" s="23"/>
      <c r="B59" s="4" t="s">
        <v>140</v>
      </c>
      <c r="C59" s="6" t="s">
        <v>141</v>
      </c>
      <c r="D59" s="5">
        <v>4371100</v>
      </c>
      <c r="E59" s="5"/>
      <c r="F59" s="5">
        <f t="shared" si="2"/>
        <v>4371100</v>
      </c>
    </row>
    <row r="60" spans="1:7" ht="64.5" customHeight="1" x14ac:dyDescent="0.25">
      <c r="A60" s="23"/>
      <c r="B60" s="26" t="s">
        <v>132</v>
      </c>
      <c r="C60" s="6" t="s">
        <v>134</v>
      </c>
      <c r="D60" s="5">
        <v>52182200</v>
      </c>
      <c r="E60" s="5"/>
      <c r="F60" s="5">
        <f t="shared" si="2"/>
        <v>52182200</v>
      </c>
    </row>
    <row r="61" spans="1:7" ht="51" customHeight="1" x14ac:dyDescent="0.25">
      <c r="A61" s="23"/>
      <c r="B61" s="4" t="s">
        <v>133</v>
      </c>
      <c r="C61" s="6" t="s">
        <v>135</v>
      </c>
      <c r="D61" s="5">
        <v>53444000</v>
      </c>
      <c r="E61" s="5"/>
      <c r="F61" s="5">
        <f t="shared" si="2"/>
        <v>53444000</v>
      </c>
    </row>
    <row r="62" spans="1:7" ht="51.75" customHeight="1" x14ac:dyDescent="0.25">
      <c r="A62" s="23"/>
      <c r="B62" s="4" t="s">
        <v>142</v>
      </c>
      <c r="C62" s="6" t="s">
        <v>143</v>
      </c>
      <c r="D62" s="5">
        <v>38281800</v>
      </c>
      <c r="E62" s="5"/>
      <c r="F62" s="5">
        <f t="shared" si="2"/>
        <v>38281800</v>
      </c>
    </row>
    <row r="63" spans="1:7" ht="66" customHeight="1" x14ac:dyDescent="0.25">
      <c r="A63" s="23"/>
      <c r="B63" s="4" t="s">
        <v>144</v>
      </c>
      <c r="C63" s="6" t="s">
        <v>145</v>
      </c>
      <c r="D63" s="5">
        <v>39488800</v>
      </c>
      <c r="E63" s="5"/>
      <c r="F63" s="5">
        <f t="shared" si="2"/>
        <v>39488800</v>
      </c>
    </row>
    <row r="64" spans="1:7" ht="35.25" customHeight="1" x14ac:dyDescent="0.25">
      <c r="A64" s="23"/>
      <c r="B64" s="20" t="s">
        <v>84</v>
      </c>
      <c r="C64" s="20" t="s">
        <v>85</v>
      </c>
      <c r="D64" s="1">
        <f>SUM(D65:D79)</f>
        <v>2575122000</v>
      </c>
      <c r="E64" s="1">
        <f>SUM(E65:E79)</f>
        <v>2138800</v>
      </c>
      <c r="F64" s="1">
        <f>SUM(F65:F79)</f>
        <v>2577260800</v>
      </c>
    </row>
    <row r="65" spans="1:6" ht="51" customHeight="1" x14ac:dyDescent="0.25">
      <c r="A65" s="23"/>
      <c r="B65" s="4" t="s">
        <v>86</v>
      </c>
      <c r="C65" s="4" t="s">
        <v>87</v>
      </c>
      <c r="D65" s="5">
        <v>1228513700</v>
      </c>
      <c r="E65" s="34">
        <v>1068000</v>
      </c>
      <c r="F65" s="5">
        <f>D65+E65</f>
        <v>1229581700</v>
      </c>
    </row>
    <row r="66" spans="1:6" ht="98.25" customHeight="1" x14ac:dyDescent="0.25">
      <c r="A66" s="23"/>
      <c r="B66" s="4" t="s">
        <v>88</v>
      </c>
      <c r="C66" s="4" t="s">
        <v>122</v>
      </c>
      <c r="D66" s="27">
        <v>99929500</v>
      </c>
      <c r="E66" s="27"/>
      <c r="F66" s="5">
        <f t="shared" ref="F66:F79" si="3">D66+E66</f>
        <v>99929500</v>
      </c>
    </row>
    <row r="67" spans="1:6" ht="81" customHeight="1" x14ac:dyDescent="0.25">
      <c r="A67" s="23"/>
      <c r="B67" s="4" t="s">
        <v>89</v>
      </c>
      <c r="C67" s="4" t="s">
        <v>123</v>
      </c>
      <c r="D67" s="5">
        <v>177400</v>
      </c>
      <c r="E67" s="5"/>
      <c r="F67" s="5">
        <f t="shared" si="3"/>
        <v>177400</v>
      </c>
    </row>
    <row r="68" spans="1:6" ht="84.75" customHeight="1" x14ac:dyDescent="0.25">
      <c r="A68" s="23"/>
      <c r="B68" s="4" t="s">
        <v>90</v>
      </c>
      <c r="C68" s="4" t="s">
        <v>124</v>
      </c>
      <c r="D68" s="5">
        <v>1457700</v>
      </c>
      <c r="E68" s="5"/>
      <c r="F68" s="5">
        <f t="shared" si="3"/>
        <v>1457700</v>
      </c>
    </row>
    <row r="69" spans="1:6" ht="66.75" customHeight="1" x14ac:dyDescent="0.25">
      <c r="A69" s="23"/>
      <c r="B69" s="4" t="s">
        <v>91</v>
      </c>
      <c r="C69" s="4" t="s">
        <v>92</v>
      </c>
      <c r="D69" s="5">
        <v>11025700</v>
      </c>
      <c r="E69" s="5"/>
      <c r="F69" s="5">
        <f t="shared" si="3"/>
        <v>11025700</v>
      </c>
    </row>
    <row r="70" spans="1:6" ht="48.75" customHeight="1" x14ac:dyDescent="0.25">
      <c r="A70" s="23"/>
      <c r="B70" s="4" t="s">
        <v>93</v>
      </c>
      <c r="C70" s="28" t="s">
        <v>94</v>
      </c>
      <c r="D70" s="5">
        <v>192166900</v>
      </c>
      <c r="E70" s="5"/>
      <c r="F70" s="5">
        <f t="shared" si="3"/>
        <v>192166900</v>
      </c>
    </row>
    <row r="71" spans="1:6" ht="50.25" customHeight="1" x14ac:dyDescent="0.25">
      <c r="A71" s="23"/>
      <c r="B71" s="4" t="s">
        <v>95</v>
      </c>
      <c r="C71" s="28" t="s">
        <v>96</v>
      </c>
      <c r="D71" s="5">
        <v>9745900</v>
      </c>
      <c r="E71" s="5"/>
      <c r="F71" s="5">
        <f t="shared" si="3"/>
        <v>9745900</v>
      </c>
    </row>
    <row r="72" spans="1:6" ht="66.75" customHeight="1" x14ac:dyDescent="0.25">
      <c r="A72" s="23"/>
      <c r="B72" s="4" t="s">
        <v>131</v>
      </c>
      <c r="C72" s="4" t="s">
        <v>97</v>
      </c>
      <c r="D72" s="5">
        <v>9923700</v>
      </c>
      <c r="E72" s="5"/>
      <c r="F72" s="5">
        <f t="shared" si="3"/>
        <v>9923700</v>
      </c>
    </row>
    <row r="73" spans="1:6" ht="66.75" customHeight="1" x14ac:dyDescent="0.25">
      <c r="A73" s="23"/>
      <c r="B73" s="4" t="s">
        <v>98</v>
      </c>
      <c r="C73" s="4" t="s">
        <v>125</v>
      </c>
      <c r="D73" s="5">
        <v>437372800</v>
      </c>
      <c r="E73" s="5"/>
      <c r="F73" s="5">
        <f t="shared" si="3"/>
        <v>437372800</v>
      </c>
    </row>
    <row r="74" spans="1:6" ht="99" customHeight="1" x14ac:dyDescent="0.25">
      <c r="A74" s="23"/>
      <c r="B74" s="4" t="s">
        <v>99</v>
      </c>
      <c r="C74" s="4" t="s">
        <v>120</v>
      </c>
      <c r="D74" s="5">
        <v>8616200</v>
      </c>
      <c r="E74" s="5"/>
      <c r="F74" s="5">
        <f t="shared" si="3"/>
        <v>8616200</v>
      </c>
    </row>
    <row r="75" spans="1:6" ht="131.25" customHeight="1" x14ac:dyDescent="0.25">
      <c r="A75" s="23"/>
      <c r="B75" s="4" t="s">
        <v>100</v>
      </c>
      <c r="C75" s="4" t="s">
        <v>129</v>
      </c>
      <c r="D75" s="5">
        <v>93054500</v>
      </c>
      <c r="E75" s="5"/>
      <c r="F75" s="5">
        <f t="shared" si="3"/>
        <v>93054500</v>
      </c>
    </row>
    <row r="76" spans="1:6" ht="114" customHeight="1" x14ac:dyDescent="0.25">
      <c r="A76" s="23"/>
      <c r="B76" s="4" t="s">
        <v>101</v>
      </c>
      <c r="C76" s="4" t="s">
        <v>180</v>
      </c>
      <c r="D76" s="5">
        <v>43922000</v>
      </c>
      <c r="E76" s="5"/>
      <c r="F76" s="5">
        <f t="shared" si="3"/>
        <v>43922000</v>
      </c>
    </row>
    <row r="77" spans="1:6" ht="131.25" customHeight="1" x14ac:dyDescent="0.25">
      <c r="A77" s="23"/>
      <c r="B77" s="4" t="s">
        <v>136</v>
      </c>
      <c r="C77" s="4" t="s">
        <v>162</v>
      </c>
      <c r="D77" s="29">
        <v>325477500</v>
      </c>
      <c r="E77" s="29"/>
      <c r="F77" s="5">
        <f t="shared" si="3"/>
        <v>325477500</v>
      </c>
    </row>
    <row r="78" spans="1:6" ht="83.25" customHeight="1" x14ac:dyDescent="0.25">
      <c r="A78" s="23"/>
      <c r="B78" s="4" t="s">
        <v>159</v>
      </c>
      <c r="C78" s="30" t="s">
        <v>165</v>
      </c>
      <c r="D78" s="5">
        <v>28986100</v>
      </c>
      <c r="E78" s="5"/>
      <c r="F78" s="5">
        <f t="shared" si="3"/>
        <v>28986100</v>
      </c>
    </row>
    <row r="79" spans="1:6" ht="35.25" customHeight="1" x14ac:dyDescent="0.25">
      <c r="A79" s="23"/>
      <c r="B79" s="4" t="s">
        <v>111</v>
      </c>
      <c r="C79" s="4" t="s">
        <v>137</v>
      </c>
      <c r="D79" s="5">
        <v>84752400</v>
      </c>
      <c r="E79" s="34">
        <v>1070800</v>
      </c>
      <c r="F79" s="5">
        <f t="shared" si="3"/>
        <v>85823200</v>
      </c>
    </row>
    <row r="80" spans="1:6" ht="18" customHeight="1" x14ac:dyDescent="0.25">
      <c r="A80" s="23"/>
      <c r="B80" s="8" t="s">
        <v>102</v>
      </c>
      <c r="C80" s="8" t="s">
        <v>103</v>
      </c>
      <c r="D80" s="2">
        <f>SUM(D81:D90)</f>
        <v>1083194380</v>
      </c>
      <c r="E80" s="2">
        <f>SUM(E81:E90)</f>
        <v>-657308800</v>
      </c>
      <c r="F80" s="2">
        <f>SUM(F81:F90)</f>
        <v>425885580</v>
      </c>
    </row>
    <row r="81" spans="1:7" ht="66.75" customHeight="1" x14ac:dyDescent="0.25">
      <c r="A81" s="23"/>
      <c r="B81" s="4" t="s">
        <v>126</v>
      </c>
      <c r="C81" s="4" t="s">
        <v>104</v>
      </c>
      <c r="D81" s="5">
        <v>8312180</v>
      </c>
      <c r="E81" s="5"/>
      <c r="F81" s="5">
        <f>D81+E81</f>
        <v>8312180</v>
      </c>
    </row>
    <row r="82" spans="1:7" ht="66.75" customHeight="1" x14ac:dyDescent="0.25">
      <c r="A82" s="23"/>
      <c r="B82" s="4" t="s">
        <v>127</v>
      </c>
      <c r="C82" s="4" t="s">
        <v>105</v>
      </c>
      <c r="D82" s="5">
        <v>3219400</v>
      </c>
      <c r="E82" s="5"/>
      <c r="F82" s="5">
        <f t="shared" ref="F82:F90" si="4">D82+E82</f>
        <v>3219400</v>
      </c>
    </row>
    <row r="83" spans="1:7" ht="98.25" customHeight="1" x14ac:dyDescent="0.25">
      <c r="A83" s="23"/>
      <c r="B83" s="31" t="s">
        <v>113</v>
      </c>
      <c r="C83" s="4" t="s">
        <v>166</v>
      </c>
      <c r="D83" s="5">
        <v>89436100</v>
      </c>
      <c r="E83" s="5"/>
      <c r="F83" s="5">
        <f t="shared" si="4"/>
        <v>89436100</v>
      </c>
    </row>
    <row r="84" spans="1:7" ht="82.5" customHeight="1" x14ac:dyDescent="0.25">
      <c r="A84" s="23"/>
      <c r="B84" s="31" t="s">
        <v>160</v>
      </c>
      <c r="C84" s="4" t="s">
        <v>161</v>
      </c>
      <c r="D84" s="5">
        <v>436000</v>
      </c>
      <c r="E84" s="5"/>
      <c r="F84" s="5">
        <f t="shared" si="4"/>
        <v>436000</v>
      </c>
    </row>
    <row r="85" spans="1:7" ht="99" customHeight="1" x14ac:dyDescent="0.25">
      <c r="A85" s="23"/>
      <c r="B85" s="4" t="s">
        <v>114</v>
      </c>
      <c r="C85" s="4" t="s">
        <v>115</v>
      </c>
      <c r="D85" s="5">
        <v>60377900</v>
      </c>
      <c r="E85" s="5"/>
      <c r="F85" s="5">
        <f t="shared" si="4"/>
        <v>60377900</v>
      </c>
    </row>
    <row r="86" spans="1:7" ht="97.5" customHeight="1" x14ac:dyDescent="0.25">
      <c r="A86" s="23"/>
      <c r="B86" s="4" t="s">
        <v>157</v>
      </c>
      <c r="C86" s="4" t="s">
        <v>158</v>
      </c>
      <c r="D86" s="5">
        <v>869228900</v>
      </c>
      <c r="E86" s="34">
        <v>-661026000</v>
      </c>
      <c r="F86" s="5">
        <f t="shared" si="4"/>
        <v>208202900</v>
      </c>
    </row>
    <row r="87" spans="1:7" ht="84" customHeight="1" x14ac:dyDescent="0.25">
      <c r="A87" s="23"/>
      <c r="B87" s="4" t="s">
        <v>163</v>
      </c>
      <c r="C87" s="4" t="s">
        <v>164</v>
      </c>
      <c r="D87" s="5">
        <v>21805000</v>
      </c>
      <c r="E87" s="5"/>
      <c r="F87" s="5">
        <f t="shared" si="4"/>
        <v>21805000</v>
      </c>
    </row>
    <row r="88" spans="1:7" ht="164.25" customHeight="1" x14ac:dyDescent="0.25">
      <c r="A88" s="23"/>
      <c r="B88" s="4" t="s">
        <v>146</v>
      </c>
      <c r="C88" s="4" t="s">
        <v>147</v>
      </c>
      <c r="D88" s="5">
        <v>8541700</v>
      </c>
      <c r="E88" s="34">
        <v>3717200</v>
      </c>
      <c r="F88" s="5">
        <f t="shared" si="4"/>
        <v>12258900</v>
      </c>
    </row>
    <row r="89" spans="1:7" ht="196.5" customHeight="1" x14ac:dyDescent="0.25">
      <c r="A89" s="23"/>
      <c r="B89" s="4" t="s">
        <v>148</v>
      </c>
      <c r="C89" s="4" t="s">
        <v>149</v>
      </c>
      <c r="D89" s="5">
        <v>20502300</v>
      </c>
      <c r="E89" s="5"/>
      <c r="F89" s="5">
        <f t="shared" si="4"/>
        <v>20502300</v>
      </c>
    </row>
    <row r="90" spans="1:7" ht="65.25" customHeight="1" x14ac:dyDescent="0.25">
      <c r="A90" s="23"/>
      <c r="B90" s="4" t="s">
        <v>150</v>
      </c>
      <c r="C90" s="4" t="s">
        <v>151</v>
      </c>
      <c r="D90" s="5">
        <v>1334900</v>
      </c>
      <c r="E90" s="5"/>
      <c r="F90" s="5">
        <f t="shared" si="4"/>
        <v>1334900</v>
      </c>
    </row>
    <row r="91" spans="1:7" ht="33" customHeight="1" x14ac:dyDescent="0.25">
      <c r="A91" s="23"/>
      <c r="B91" s="8" t="s">
        <v>153</v>
      </c>
      <c r="C91" s="8" t="s">
        <v>154</v>
      </c>
      <c r="D91" s="9">
        <f>D92</f>
        <v>587576452</v>
      </c>
      <c r="E91" s="9">
        <f>E92</f>
        <v>0</v>
      </c>
      <c r="F91" s="9">
        <f>F92</f>
        <v>587576452</v>
      </c>
    </row>
    <row r="92" spans="1:7" ht="48.75" customHeight="1" x14ac:dyDescent="0.25">
      <c r="A92" s="23"/>
      <c r="B92" s="8" t="s">
        <v>108</v>
      </c>
      <c r="C92" s="8" t="s">
        <v>109</v>
      </c>
      <c r="D92" s="9">
        <f>SUM(D93:D94)</f>
        <v>587576452</v>
      </c>
      <c r="E92" s="9">
        <f>SUM(E93:E94)</f>
        <v>0</v>
      </c>
      <c r="F92" s="9">
        <f>SUM(F93:F94)</f>
        <v>587576452</v>
      </c>
    </row>
    <row r="93" spans="1:7" ht="98.25" customHeight="1" x14ac:dyDescent="0.25">
      <c r="A93" s="23"/>
      <c r="B93" s="4" t="s">
        <v>110</v>
      </c>
      <c r="C93" s="32" t="s">
        <v>128</v>
      </c>
      <c r="D93" s="11">
        <v>42107452</v>
      </c>
      <c r="E93" s="11"/>
      <c r="F93" s="11">
        <f>D93+E93</f>
        <v>42107452</v>
      </c>
    </row>
    <row r="94" spans="1:7" ht="97.5" customHeight="1" x14ac:dyDescent="0.25">
      <c r="A94" s="23"/>
      <c r="B94" s="10" t="s">
        <v>167</v>
      </c>
      <c r="C94" s="10" t="s">
        <v>168</v>
      </c>
      <c r="D94" s="11">
        <v>545469000</v>
      </c>
      <c r="E94" s="11"/>
      <c r="F94" s="11">
        <f>D94+E94</f>
        <v>545469000</v>
      </c>
    </row>
    <row r="95" spans="1:7" ht="19.5" customHeight="1" x14ac:dyDescent="0.25">
      <c r="A95" s="23"/>
      <c r="B95" s="38" t="s">
        <v>121</v>
      </c>
      <c r="C95" s="39"/>
      <c r="D95" s="2">
        <f>SUM(D9,D51)</f>
        <v>54957113232</v>
      </c>
      <c r="E95" s="2">
        <f>SUM(E9,E51)</f>
        <v>129415000</v>
      </c>
      <c r="F95" s="2">
        <f>SUM(F9,F51)</f>
        <v>55086528232</v>
      </c>
      <c r="G95" s="25"/>
    </row>
  </sheetData>
  <mergeCells count="6">
    <mergeCell ref="B95:C95"/>
    <mergeCell ref="B1:F1"/>
    <mergeCell ref="B2:F2"/>
    <mergeCell ref="B3:F3"/>
    <mergeCell ref="B5:F5"/>
    <mergeCell ref="B6:F6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2014-12-19T07:00:39Z</cp:lastPrinted>
  <dcterms:created xsi:type="dcterms:W3CDTF">2010-10-13T08:18:32Z</dcterms:created>
  <dcterms:modified xsi:type="dcterms:W3CDTF">2014-12-25T12:07:08Z</dcterms:modified>
</cp:coreProperties>
</file>