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5765" windowHeight="1258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1">Лист2!$A$1:$F$10</definedName>
  </definedNames>
  <calcPr calcId="145621"/>
</workbook>
</file>

<file path=xl/calcChain.xml><?xml version="1.0" encoding="utf-8"?>
<calcChain xmlns="http://schemas.openxmlformats.org/spreadsheetml/2006/main">
  <c r="E7" i="2" l="1"/>
  <c r="F5" i="2" l="1"/>
  <c r="F6" i="2"/>
  <c r="F4" i="2"/>
  <c r="E15" i="1" l="1"/>
  <c r="F15" i="1" s="1"/>
  <c r="E16" i="1"/>
  <c r="F16" i="1" s="1"/>
  <c r="E14" i="1"/>
  <c r="F14" i="1" s="1"/>
  <c r="D17" i="1" l="1"/>
  <c r="D7" i="2" s="1"/>
  <c r="C17" i="1"/>
  <c r="C7" i="2" s="1"/>
  <c r="B17" i="1"/>
  <c r="F17" i="1" l="1"/>
  <c r="E17" i="1"/>
  <c r="D6" i="2" l="1"/>
  <c r="C6" i="2"/>
  <c r="B6" i="2"/>
  <c r="B7" i="2" s="1"/>
  <c r="F7" i="2" s="1"/>
  <c r="E4" i="2"/>
  <c r="E6" i="2" s="1"/>
  <c r="B1" i="2"/>
</calcChain>
</file>

<file path=xl/sharedStrings.xml><?xml version="1.0" encoding="utf-8"?>
<sst xmlns="http://schemas.openxmlformats.org/spreadsheetml/2006/main" count="27" uniqueCount="24">
  <si>
    <t xml:space="preserve">Привлечено </t>
  </si>
  <si>
    <t xml:space="preserve">Погашено </t>
  </si>
  <si>
    <t>о состоянии государственного долга</t>
  </si>
  <si>
    <t>Итого собственный долг</t>
  </si>
  <si>
    <t>Кредиты кредитных организаций</t>
  </si>
  <si>
    <t>Остаток на 01.01.2016</t>
  </si>
  <si>
    <t>Бюджетные  кредиты</t>
  </si>
  <si>
    <t>Государственные ценные бумаги *</t>
  </si>
  <si>
    <t xml:space="preserve">Привлечено (предоставлено) гарантий </t>
  </si>
  <si>
    <t xml:space="preserve">Государственные гарантии </t>
  </si>
  <si>
    <t>основной долг</t>
  </si>
  <si>
    <t xml:space="preserve">Всего долг по государственным гарантиям </t>
  </si>
  <si>
    <t>Всего государственный долг</t>
  </si>
  <si>
    <t>Наименование</t>
  </si>
  <si>
    <t>ОТЧЕТ</t>
  </si>
  <si>
    <t>Изменение государственного долга  (гр. 5 - гр. 2)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</si>
  <si>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</si>
  <si>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Изменение государственного долга (гр. 5 - гр. 2)</t>
  </si>
  <si>
    <t xml:space="preserve">  за  2016  год</t>
  </si>
  <si>
    <t>Остаток на 01.01.2017 (гр. 2 + гр. 3 - гр. 4)</t>
  </si>
  <si>
    <t>к Закону Ярославской области</t>
  </si>
  <si>
    <t>Приложение 10</t>
  </si>
  <si>
    <t>процент и пени</t>
  </si>
  <si>
    <t>от 07.07.2017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</si>
</sst>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4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54;&#1090;&#1095;&#1077;&#1090;&#1099;%20&#1080;%20&#1073;&#1102;&#1076;&#1078;&#1077;&#1090;&#1099;/&#1054;&#1090;&#1095;&#1077;&#1090;&#1099;/2016/1%20&#1082;&#1074;.%202016&#1075;/&#1074;%20&#1044;&#1091;&#1084;&#1091;/&#1050;&#1086;&#1087;&#1080;&#1103;%20&#1086;&#1090;&#1095;&#1077;&#1090;%20&#1085;&#1072;%20&#1076;&#1091;&#1084;&#1091;(&#1086;&#1089;&#1085;.)%20&#1079;&#1072;%201%20&#1082;&#1074;.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ovaav/AppData/Local/Microsoft/Windows/Temporary%20Internet%20Files/Content.Outlook/30WIOYO6/&#1086;&#1090;&#1095;&#1077;&#1090;%20&#1085;&#1072;%20&#1076;&#1091;&#1084;&#1091;(&#1086;&#1089;&#1085;.)%20&#1079;&#1072;%201%20&#1087;&#1086;&#1083;&#1091;&#1075;&#1086;&#1076;&#1080;&#1077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 refreshError="1">
        <row r="11">
          <cell r="B11" t="str">
            <v>Остаток на 01.01.2016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6">
          <cell r="B16">
            <v>31067056138.959999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Normal="100" zoomScaleSheetLayoutView="100" workbookViewId="0">
      <selection activeCell="C4" sqref="C4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7" ht="18.75" customHeight="1" x14ac:dyDescent="0.3">
      <c r="A1" s="20"/>
      <c r="B1" s="20"/>
      <c r="C1" s="33" t="s">
        <v>21</v>
      </c>
      <c r="D1" s="33"/>
      <c r="E1" s="33"/>
      <c r="F1" s="33"/>
    </row>
    <row r="2" spans="1:7" ht="16.5" customHeight="1" x14ac:dyDescent="0.3">
      <c r="A2" s="20"/>
      <c r="B2" s="20"/>
      <c r="C2" s="34" t="s">
        <v>20</v>
      </c>
      <c r="D2" s="33"/>
      <c r="E2" s="33"/>
      <c r="F2" s="33"/>
    </row>
    <row r="3" spans="1:7" ht="23.25" customHeight="1" x14ac:dyDescent="0.3">
      <c r="A3" s="20"/>
      <c r="B3" s="20"/>
      <c r="C3" s="33" t="s">
        <v>23</v>
      </c>
      <c r="D3" s="33"/>
      <c r="E3" s="33"/>
      <c r="F3" s="33"/>
    </row>
    <row r="4" spans="1:7" ht="20.25" x14ac:dyDescent="0.3">
      <c r="A4" s="20"/>
      <c r="B4" s="20"/>
      <c r="C4" s="20"/>
      <c r="D4" s="20"/>
      <c r="E4" s="31"/>
      <c r="F4" s="32"/>
    </row>
    <row r="5" spans="1:7" ht="19.5" customHeight="1" x14ac:dyDescent="0.3">
      <c r="A5" s="20"/>
      <c r="B5" s="20"/>
      <c r="C5" s="20"/>
      <c r="D5" s="20"/>
      <c r="E5" s="21"/>
      <c r="F5" s="23"/>
    </row>
    <row r="6" spans="1:7" ht="20.25" x14ac:dyDescent="0.3">
      <c r="A6" s="20"/>
      <c r="B6" s="20"/>
      <c r="C6" s="20"/>
      <c r="D6" s="20"/>
      <c r="E6" s="20"/>
      <c r="F6" s="20"/>
    </row>
    <row r="7" spans="1:7" s="7" customFormat="1" ht="18.75" x14ac:dyDescent="0.3">
      <c r="A7" s="30" t="s">
        <v>14</v>
      </c>
      <c r="B7" s="30"/>
      <c r="C7" s="30"/>
      <c r="D7" s="30"/>
      <c r="E7" s="30"/>
      <c r="F7" s="30"/>
    </row>
    <row r="8" spans="1:7" ht="18.75" customHeight="1" x14ac:dyDescent="0.3">
      <c r="A8" s="30" t="s">
        <v>2</v>
      </c>
      <c r="B8" s="30"/>
      <c r="C8" s="30"/>
      <c r="D8" s="30"/>
      <c r="E8" s="30"/>
      <c r="F8" s="30"/>
    </row>
    <row r="9" spans="1:7" ht="18.75" customHeight="1" x14ac:dyDescent="0.3">
      <c r="A9" s="30" t="s">
        <v>18</v>
      </c>
      <c r="B9" s="30"/>
      <c r="C9" s="30"/>
      <c r="D9" s="30"/>
      <c r="E9" s="30"/>
      <c r="F9" s="30"/>
    </row>
    <row r="10" spans="1:7" ht="18.75" customHeight="1" x14ac:dyDescent="0.3">
      <c r="A10" s="6"/>
      <c r="B10" s="6"/>
      <c r="C10" s="6"/>
      <c r="D10" s="6"/>
      <c r="E10" s="6"/>
      <c r="F10" s="6"/>
    </row>
    <row r="11" spans="1:7" x14ac:dyDescent="0.25">
      <c r="F11" s="22"/>
    </row>
    <row r="12" spans="1:7" ht="60.75" customHeight="1" x14ac:dyDescent="0.25">
      <c r="A12" s="29" t="s">
        <v>13</v>
      </c>
      <c r="B12" s="4" t="s">
        <v>5</v>
      </c>
      <c r="C12" s="4" t="s">
        <v>0</v>
      </c>
      <c r="D12" s="4" t="s">
        <v>1</v>
      </c>
      <c r="E12" s="4" t="s">
        <v>19</v>
      </c>
      <c r="F12" s="4" t="s">
        <v>15</v>
      </c>
    </row>
    <row r="13" spans="1:7" ht="15.75" customHeight="1" x14ac:dyDescent="0.25">
      <c r="A13" s="2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</row>
    <row r="14" spans="1:7" ht="21.75" customHeight="1" x14ac:dyDescent="0.25">
      <c r="A14" s="28" t="s">
        <v>4</v>
      </c>
      <c r="B14" s="25">
        <v>8414350000</v>
      </c>
      <c r="C14" s="25">
        <v>17669013000</v>
      </c>
      <c r="D14" s="25">
        <v>17404212000</v>
      </c>
      <c r="E14" s="8">
        <f>B14+C14-D14</f>
        <v>8679151000</v>
      </c>
      <c r="F14" s="8">
        <f>E14-B14</f>
        <v>264801000</v>
      </c>
      <c r="G14" s="9"/>
    </row>
    <row r="15" spans="1:7" ht="21" customHeight="1" x14ac:dyDescent="0.25">
      <c r="A15" s="28" t="s">
        <v>6</v>
      </c>
      <c r="B15" s="25">
        <v>10652706138.959999</v>
      </c>
      <c r="C15" s="26">
        <v>26773409000</v>
      </c>
      <c r="D15" s="25">
        <v>22896076000</v>
      </c>
      <c r="E15" s="8">
        <f t="shared" ref="E15:E16" si="0">B15+C15-D15</f>
        <v>14530039138.959999</v>
      </c>
      <c r="F15" s="8">
        <f t="shared" ref="F15:F16" si="1">E15-B15</f>
        <v>3877333000</v>
      </c>
      <c r="G15" s="9"/>
    </row>
    <row r="16" spans="1:7" ht="21" customHeight="1" x14ac:dyDescent="0.25">
      <c r="A16" s="28" t="s">
        <v>7</v>
      </c>
      <c r="B16" s="25">
        <v>12000000000</v>
      </c>
      <c r="C16" s="25">
        <v>4500000000</v>
      </c>
      <c r="D16" s="25">
        <v>4100000000</v>
      </c>
      <c r="E16" s="8">
        <f t="shared" si="0"/>
        <v>12400000000</v>
      </c>
      <c r="F16" s="8">
        <f t="shared" si="1"/>
        <v>400000000</v>
      </c>
      <c r="G16" s="9"/>
    </row>
    <row r="17" spans="1:7" ht="19.5" customHeight="1" x14ac:dyDescent="0.25">
      <c r="A17" s="16" t="s">
        <v>3</v>
      </c>
      <c r="B17" s="27">
        <f>SUM(B14:B16)</f>
        <v>31067056138.959999</v>
      </c>
      <c r="C17" s="27">
        <f>SUM(C14:C16)</f>
        <v>48942422000</v>
      </c>
      <c r="D17" s="27">
        <f>SUM(D14:D16)</f>
        <v>44400288000</v>
      </c>
      <c r="E17" s="10">
        <f>SUM(E14:E16)</f>
        <v>35609190138.959999</v>
      </c>
      <c r="F17" s="10">
        <f>SUM(F14:F16)</f>
        <v>4542134000</v>
      </c>
      <c r="G17" s="9"/>
    </row>
    <row r="20" spans="1:7" x14ac:dyDescent="0.25">
      <c r="A20" s="1"/>
    </row>
    <row r="22" spans="1:7" x14ac:dyDescent="0.25">
      <c r="A22" s="1"/>
    </row>
  </sheetData>
  <mergeCells count="7">
    <mergeCell ref="A9:F9"/>
    <mergeCell ref="E4:F4"/>
    <mergeCell ref="A7:F7"/>
    <mergeCell ref="A8:F8"/>
    <mergeCell ref="C1:F1"/>
    <mergeCell ref="C2:F2"/>
    <mergeCell ref="C3:F3"/>
  </mergeCells>
  <phoneticPr fontId="4" type="noConversion"/>
  <pageMargins left="0.78740157480314965" right="0.78740157480314965" top="1.5748031496062993" bottom="0.39370078740157483" header="1.1811023622047245" footer="0.51181102362204722"/>
  <pageSetup paperSize="9" orientation="landscape" r:id="rId1"/>
  <headerFooter differentFirst="1"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BreakPreview" zoomScaleNormal="93" zoomScaleSheetLayoutView="100" workbookViewId="0">
      <selection activeCell="C4" sqref="C4"/>
    </sheetView>
  </sheetViews>
  <sheetFormatPr defaultRowHeight="15.75" x14ac:dyDescent="0.25"/>
  <cols>
    <col min="1" max="1" width="30.85546875" style="2" customWidth="1"/>
    <col min="2" max="2" width="20.140625" style="2" customWidth="1"/>
    <col min="3" max="3" width="19.28515625" style="2" customWidth="1"/>
    <col min="4" max="4" width="19.140625" style="2" customWidth="1"/>
    <col min="5" max="6" width="19.85546875" style="2" customWidth="1"/>
    <col min="7" max="7" width="10.140625" style="2" bestFit="1" customWidth="1"/>
    <col min="8" max="16384" width="9.140625" style="2"/>
  </cols>
  <sheetData>
    <row r="1" spans="1:7" ht="60.75" customHeight="1" x14ac:dyDescent="0.25">
      <c r="A1" s="29" t="s">
        <v>13</v>
      </c>
      <c r="B1" s="4" t="str">
        <f>[1]Лист1!B11</f>
        <v>Остаток на 01.01.2016</v>
      </c>
      <c r="C1" s="4" t="s">
        <v>8</v>
      </c>
      <c r="D1" s="4" t="s">
        <v>1</v>
      </c>
      <c r="E1" s="4" t="s">
        <v>19</v>
      </c>
      <c r="F1" s="4" t="s">
        <v>17</v>
      </c>
    </row>
    <row r="2" spans="1:7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</row>
    <row r="3" spans="1:7" ht="17.25" customHeight="1" x14ac:dyDescent="0.25">
      <c r="A3" s="5" t="s">
        <v>9</v>
      </c>
      <c r="B3" s="3"/>
      <c r="C3" s="3"/>
      <c r="D3" s="3"/>
      <c r="E3" s="3"/>
      <c r="F3" s="3"/>
    </row>
    <row r="4" spans="1:7" ht="30.75" customHeight="1" x14ac:dyDescent="0.25">
      <c r="A4" s="11" t="s">
        <v>10</v>
      </c>
      <c r="B4" s="8">
        <v>0</v>
      </c>
      <c r="C4" s="12">
        <v>0</v>
      </c>
      <c r="D4" s="12">
        <v>0</v>
      </c>
      <c r="E4" s="8">
        <f>B4-D4</f>
        <v>0</v>
      </c>
      <c r="F4" s="8">
        <f>E4-B4</f>
        <v>0</v>
      </c>
      <c r="G4" s="9"/>
    </row>
    <row r="5" spans="1:7" ht="30.75" customHeight="1" x14ac:dyDescent="0.25">
      <c r="A5" s="11" t="s">
        <v>22</v>
      </c>
      <c r="B5" s="8">
        <v>0</v>
      </c>
      <c r="C5" s="8">
        <v>0</v>
      </c>
      <c r="D5" s="8"/>
      <c r="E5" s="8">
        <v>0</v>
      </c>
      <c r="F5" s="8">
        <f t="shared" ref="F5:F6" si="0">E5-B5</f>
        <v>0</v>
      </c>
      <c r="G5" s="9"/>
    </row>
    <row r="6" spans="1:7" s="15" customFormat="1" ht="42" customHeight="1" x14ac:dyDescent="0.25">
      <c r="A6" s="13" t="s">
        <v>11</v>
      </c>
      <c r="B6" s="10">
        <f>B4+B5</f>
        <v>0</v>
      </c>
      <c r="C6" s="10">
        <f t="shared" ref="C6:E6" si="1">C4+C5</f>
        <v>0</v>
      </c>
      <c r="D6" s="10">
        <f t="shared" si="1"/>
        <v>0</v>
      </c>
      <c r="E6" s="10">
        <f t="shared" si="1"/>
        <v>0</v>
      </c>
      <c r="F6" s="8">
        <f t="shared" si="0"/>
        <v>0</v>
      </c>
      <c r="G6" s="14"/>
    </row>
    <row r="7" spans="1:7" ht="38.25" customHeight="1" x14ac:dyDescent="0.25">
      <c r="A7" s="16" t="s">
        <v>12</v>
      </c>
      <c r="B7" s="10">
        <f>B6+[2]Лист1!B16</f>
        <v>31067056138.959999</v>
      </c>
      <c r="C7" s="10">
        <f>Лист1!C17</f>
        <v>48942422000</v>
      </c>
      <c r="D7" s="10">
        <f>Лист1!D17</f>
        <v>44400288000</v>
      </c>
      <c r="E7" s="10">
        <f>B7+C7-D7</f>
        <v>35609190138.959991</v>
      </c>
      <c r="F7" s="10">
        <f>E7-B7</f>
        <v>4542133999.9999924</v>
      </c>
      <c r="G7" s="9"/>
    </row>
    <row r="8" spans="1:7" ht="12" customHeight="1" x14ac:dyDescent="0.25">
      <c r="A8" s="17"/>
      <c r="B8" s="18"/>
      <c r="C8" s="18"/>
      <c r="D8" s="18"/>
      <c r="E8" s="18"/>
      <c r="F8" s="18"/>
      <c r="G8" s="9"/>
    </row>
    <row r="9" spans="1:7" ht="31.5" customHeight="1" x14ac:dyDescent="0.25">
      <c r="A9" s="35" t="s">
        <v>16</v>
      </c>
      <c r="B9" s="35"/>
      <c r="C9" s="35"/>
      <c r="D9" s="35"/>
      <c r="E9" s="35"/>
      <c r="F9" s="35"/>
    </row>
    <row r="11" spans="1:7" x14ac:dyDescent="0.25">
      <c r="A11" s="1"/>
      <c r="E11" s="36"/>
      <c r="F11" s="36"/>
    </row>
    <row r="13" spans="1:7" x14ac:dyDescent="0.25">
      <c r="A13" s="19"/>
      <c r="E13" s="36"/>
      <c r="F13" s="36"/>
    </row>
  </sheetData>
  <mergeCells count="3">
    <mergeCell ref="A9:F9"/>
    <mergeCell ref="E11:F11"/>
    <mergeCell ref="E13:F13"/>
  </mergeCells>
  <printOptions horizontalCentered="1"/>
  <pageMargins left="0.78740157480314965" right="0.78740157480314965" top="1.5748031496062993" bottom="0.39370078740157483" header="1.1811023622047245" footer="0.51181102362204722"/>
  <pageSetup paperSize="9" orientation="landscape" r:id="rId1"/>
  <headerFooter alignWithMargins="0">
    <oddHeader>&amp;C&amp;"Times New Roman,обычный"&amp;14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2017-06-21T08:18:01Z</cp:lastPrinted>
  <dcterms:created xsi:type="dcterms:W3CDTF">2004-04-02T05:30:37Z</dcterms:created>
  <dcterms:modified xsi:type="dcterms:W3CDTF">2017-07-07T07:02:55Z</dcterms:modified>
</cp:coreProperties>
</file>