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25" yWindow="45" windowWidth="9645" windowHeight="11640"/>
  </bookViews>
  <sheets>
    <sheet name="Лист1" sheetId="1" r:id="rId1"/>
  </sheets>
  <definedNames>
    <definedName name="_xlnm.Print_Titles" localSheetId="0">Лист1!$9:$9</definedName>
    <definedName name="_xlnm.Print_Area" localSheetId="0">Лист1!$B$1:$L$124</definedName>
  </definedNames>
  <calcPr calcId="145621"/>
</workbook>
</file>

<file path=xl/calcChain.xml><?xml version="1.0" encoding="utf-8"?>
<calcChain xmlns="http://schemas.openxmlformats.org/spreadsheetml/2006/main">
  <c r="K11" i="1" l="1"/>
  <c r="K12" i="1"/>
  <c r="K122" i="1" l="1"/>
  <c r="K121" i="1" s="1"/>
  <c r="K117" i="1"/>
  <c r="K116" i="1" s="1"/>
  <c r="K114" i="1"/>
  <c r="K108" i="1"/>
  <c r="K85" i="1"/>
  <c r="K59" i="1"/>
  <c r="K56" i="1"/>
  <c r="K52" i="1"/>
  <c r="K49" i="1"/>
  <c r="K46" i="1"/>
  <c r="K44" i="1" s="1"/>
  <c r="K41" i="1"/>
  <c r="K37" i="1"/>
  <c r="K35" i="1"/>
  <c r="K30" i="1"/>
  <c r="K27" i="1" s="1"/>
  <c r="K25" i="1"/>
  <c r="K23" i="1"/>
  <c r="K19" i="1"/>
  <c r="K17" i="1"/>
  <c r="K15" i="1"/>
  <c r="I108" i="1"/>
  <c r="K55" i="1" l="1"/>
  <c r="K54" i="1" s="1"/>
  <c r="K10" i="1"/>
  <c r="J104" i="1"/>
  <c r="L104" i="1" s="1"/>
  <c r="K124" i="1" l="1"/>
  <c r="I123" i="1"/>
  <c r="I115" i="1" l="1"/>
  <c r="I114" i="1" s="1"/>
  <c r="H114" i="1"/>
  <c r="G114" i="1"/>
  <c r="F114" i="1"/>
  <c r="E114" i="1"/>
  <c r="D114" i="1"/>
  <c r="J113" i="1"/>
  <c r="L113" i="1" s="1"/>
  <c r="J111" i="1"/>
  <c r="L111" i="1" s="1"/>
  <c r="J74" i="1"/>
  <c r="L74" i="1" s="1"/>
  <c r="J73" i="1"/>
  <c r="L73" i="1" s="1"/>
  <c r="J72" i="1"/>
  <c r="L72" i="1" s="1"/>
  <c r="J71" i="1"/>
  <c r="L71" i="1" s="1"/>
  <c r="J70" i="1"/>
  <c r="L70" i="1" s="1"/>
  <c r="J69" i="1"/>
  <c r="L69" i="1" s="1"/>
  <c r="J64" i="1"/>
  <c r="L64" i="1" s="1"/>
  <c r="I59" i="1"/>
  <c r="J66" i="1"/>
  <c r="L66" i="1" s="1"/>
  <c r="J65" i="1"/>
  <c r="L65" i="1" s="1"/>
  <c r="J114" i="1" l="1"/>
  <c r="L114" i="1" s="1"/>
  <c r="J115" i="1"/>
  <c r="L115" i="1" s="1"/>
  <c r="J119" i="1" l="1"/>
  <c r="L119" i="1" s="1"/>
  <c r="J120" i="1"/>
  <c r="L120" i="1" s="1"/>
  <c r="I117" i="1"/>
  <c r="I116" i="1" l="1"/>
  <c r="H117" i="1"/>
  <c r="H116" i="1" s="1"/>
  <c r="J118" i="1"/>
  <c r="J117" i="1" l="1"/>
  <c r="L118" i="1"/>
  <c r="H122" i="1"/>
  <c r="H121" i="1" s="1"/>
  <c r="J116" i="1" l="1"/>
  <c r="L116" i="1" s="1"/>
  <c r="L117" i="1"/>
  <c r="J123" i="1"/>
  <c r="I122" i="1"/>
  <c r="I121" i="1" s="1"/>
  <c r="J122" i="1" l="1"/>
  <c r="L123" i="1"/>
  <c r="J63" i="1"/>
  <c r="L63" i="1" s="1"/>
  <c r="J68" i="1"/>
  <c r="L68" i="1" s="1"/>
  <c r="J76" i="1"/>
  <c r="L76" i="1" s="1"/>
  <c r="J77" i="1"/>
  <c r="L77" i="1" s="1"/>
  <c r="J78" i="1"/>
  <c r="L78" i="1" s="1"/>
  <c r="J79" i="1"/>
  <c r="L79" i="1" s="1"/>
  <c r="J80" i="1"/>
  <c r="L80" i="1" s="1"/>
  <c r="J81" i="1"/>
  <c r="L81" i="1" s="1"/>
  <c r="J82" i="1"/>
  <c r="L82" i="1" s="1"/>
  <c r="J83" i="1"/>
  <c r="L83" i="1" s="1"/>
  <c r="J84" i="1"/>
  <c r="L84" i="1" s="1"/>
  <c r="I85" i="1"/>
  <c r="I55" i="1" s="1"/>
  <c r="I54" i="1" s="1"/>
  <c r="I56" i="1"/>
  <c r="I52" i="1"/>
  <c r="I49" i="1"/>
  <c r="I46" i="1"/>
  <c r="I44" i="1" s="1"/>
  <c r="I41" i="1"/>
  <c r="I37" i="1"/>
  <c r="I35" i="1"/>
  <c r="I30" i="1"/>
  <c r="I27" i="1" s="1"/>
  <c r="I25" i="1"/>
  <c r="I23" i="1"/>
  <c r="I19" i="1"/>
  <c r="I17" i="1"/>
  <c r="I15" i="1"/>
  <c r="F13" i="1"/>
  <c r="H13" i="1" s="1"/>
  <c r="I12" i="1"/>
  <c r="I11" i="1" s="1"/>
  <c r="G59" i="1"/>
  <c r="H75" i="1"/>
  <c r="J75" i="1" s="1"/>
  <c r="L75" i="1" s="1"/>
  <c r="G12" i="1"/>
  <c r="G11" i="1" s="1"/>
  <c r="G108" i="1"/>
  <c r="G85" i="1"/>
  <c r="G56" i="1"/>
  <c r="G52" i="1"/>
  <c r="G49" i="1"/>
  <c r="G46" i="1"/>
  <c r="G41" i="1"/>
  <c r="G37" i="1"/>
  <c r="G35" i="1"/>
  <c r="G30" i="1"/>
  <c r="G25" i="1"/>
  <c r="G23" i="1"/>
  <c r="G19" i="1"/>
  <c r="G17" i="1"/>
  <c r="G15" i="1"/>
  <c r="D15" i="1"/>
  <c r="E12" i="1"/>
  <c r="E11" i="1" s="1"/>
  <c r="J121" i="1" l="1"/>
  <c r="L121" i="1" s="1"/>
  <c r="L122" i="1"/>
  <c r="H12" i="1"/>
  <c r="J13" i="1"/>
  <c r="I10" i="1"/>
  <c r="G55" i="1"/>
  <c r="G54" i="1" s="1"/>
  <c r="G27" i="1"/>
  <c r="G44" i="1"/>
  <c r="J12" i="1" l="1"/>
  <c r="L12" i="1" s="1"/>
  <c r="L13" i="1"/>
  <c r="G10" i="1"/>
  <c r="G124" i="1" s="1"/>
  <c r="I124" i="1"/>
  <c r="E59" i="1"/>
  <c r="F61" i="1"/>
  <c r="H61" i="1" s="1"/>
  <c r="J61" i="1" s="1"/>
  <c r="L61" i="1" s="1"/>
  <c r="D59" i="1"/>
  <c r="F67" i="1"/>
  <c r="H67" i="1" s="1"/>
  <c r="J67" i="1" s="1"/>
  <c r="L67" i="1" s="1"/>
  <c r="F112" i="1"/>
  <c r="H112" i="1" s="1"/>
  <c r="J112" i="1" s="1"/>
  <c r="L112" i="1" s="1"/>
  <c r="F110" i="1"/>
  <c r="H110" i="1" s="1"/>
  <c r="J110" i="1" s="1"/>
  <c r="L110" i="1" s="1"/>
  <c r="F109" i="1"/>
  <c r="H109" i="1" s="1"/>
  <c r="F107" i="1"/>
  <c r="H107" i="1" s="1"/>
  <c r="J107" i="1" s="1"/>
  <c r="L107" i="1" s="1"/>
  <c r="F106" i="1"/>
  <c r="H106" i="1" s="1"/>
  <c r="J106" i="1" s="1"/>
  <c r="L106" i="1" s="1"/>
  <c r="F105" i="1"/>
  <c r="H105" i="1" s="1"/>
  <c r="J105" i="1" s="1"/>
  <c r="L105" i="1" s="1"/>
  <c r="F103" i="1"/>
  <c r="H103" i="1" s="1"/>
  <c r="J103" i="1" s="1"/>
  <c r="L103" i="1" s="1"/>
  <c r="F102" i="1"/>
  <c r="H102" i="1" s="1"/>
  <c r="J102" i="1" s="1"/>
  <c r="L102" i="1" s="1"/>
  <c r="F101" i="1"/>
  <c r="H101" i="1" s="1"/>
  <c r="J101" i="1" s="1"/>
  <c r="L101" i="1" s="1"/>
  <c r="F100" i="1"/>
  <c r="H100" i="1" s="1"/>
  <c r="J100" i="1" s="1"/>
  <c r="L100" i="1" s="1"/>
  <c r="F99" i="1"/>
  <c r="H99" i="1" s="1"/>
  <c r="J99" i="1" s="1"/>
  <c r="L99" i="1" s="1"/>
  <c r="F98" i="1"/>
  <c r="H98" i="1" s="1"/>
  <c r="J98" i="1" s="1"/>
  <c r="L98" i="1" s="1"/>
  <c r="F97" i="1"/>
  <c r="H97" i="1" s="1"/>
  <c r="J97" i="1" s="1"/>
  <c r="L97" i="1" s="1"/>
  <c r="F96" i="1"/>
  <c r="H96" i="1" s="1"/>
  <c r="J96" i="1" s="1"/>
  <c r="L96" i="1" s="1"/>
  <c r="F95" i="1"/>
  <c r="H95" i="1" s="1"/>
  <c r="J95" i="1" s="1"/>
  <c r="L95" i="1" s="1"/>
  <c r="F94" i="1"/>
  <c r="H94" i="1" s="1"/>
  <c r="J94" i="1" s="1"/>
  <c r="L94" i="1" s="1"/>
  <c r="F93" i="1"/>
  <c r="H93" i="1" s="1"/>
  <c r="J93" i="1" s="1"/>
  <c r="L93" i="1" s="1"/>
  <c r="F92" i="1"/>
  <c r="H92" i="1" s="1"/>
  <c r="J92" i="1" s="1"/>
  <c r="L92" i="1" s="1"/>
  <c r="F91" i="1"/>
  <c r="H91" i="1" s="1"/>
  <c r="J91" i="1" s="1"/>
  <c r="L91" i="1" s="1"/>
  <c r="F89" i="1"/>
  <c r="H89" i="1" s="1"/>
  <c r="J89" i="1" s="1"/>
  <c r="L89" i="1" s="1"/>
  <c r="F88" i="1"/>
  <c r="H88" i="1" s="1"/>
  <c r="J88" i="1" s="1"/>
  <c r="L88" i="1" s="1"/>
  <c r="F87" i="1"/>
  <c r="H87" i="1" s="1"/>
  <c r="J87" i="1" s="1"/>
  <c r="L87" i="1" s="1"/>
  <c r="F86" i="1"/>
  <c r="H86" i="1" s="1"/>
  <c r="J86" i="1" s="1"/>
  <c r="L86" i="1" s="1"/>
  <c r="F62" i="1"/>
  <c r="H62" i="1" s="1"/>
  <c r="F60" i="1"/>
  <c r="H60" i="1" s="1"/>
  <c r="J60" i="1" s="1"/>
  <c r="L60" i="1" s="1"/>
  <c r="F57" i="1"/>
  <c r="H57" i="1" s="1"/>
  <c r="J57" i="1" s="1"/>
  <c r="L57" i="1" s="1"/>
  <c r="F53" i="1"/>
  <c r="H53" i="1" s="1"/>
  <c r="F51" i="1"/>
  <c r="H51" i="1" s="1"/>
  <c r="J51" i="1" s="1"/>
  <c r="L51" i="1" s="1"/>
  <c r="F50" i="1"/>
  <c r="H50" i="1" s="1"/>
  <c r="F48" i="1"/>
  <c r="H48" i="1" s="1"/>
  <c r="J48" i="1" s="1"/>
  <c r="L48" i="1" s="1"/>
  <c r="F47" i="1"/>
  <c r="H47" i="1" s="1"/>
  <c r="J47" i="1" s="1"/>
  <c r="L47" i="1" s="1"/>
  <c r="F45" i="1"/>
  <c r="H45" i="1" s="1"/>
  <c r="J45" i="1" s="1"/>
  <c r="L45" i="1" s="1"/>
  <c r="F43" i="1"/>
  <c r="H43" i="1" s="1"/>
  <c r="J43" i="1" s="1"/>
  <c r="L43" i="1" s="1"/>
  <c r="F42" i="1"/>
  <c r="H42" i="1" s="1"/>
  <c r="J42" i="1" s="1"/>
  <c r="F40" i="1"/>
  <c r="H40" i="1" s="1"/>
  <c r="J40" i="1" s="1"/>
  <c r="L40" i="1" s="1"/>
  <c r="F39" i="1"/>
  <c r="H39" i="1" s="1"/>
  <c r="J39" i="1" s="1"/>
  <c r="L39" i="1" s="1"/>
  <c r="F38" i="1"/>
  <c r="F36" i="1"/>
  <c r="H36" i="1" s="1"/>
  <c r="F34" i="1"/>
  <c r="H34" i="1" s="1"/>
  <c r="J34" i="1" s="1"/>
  <c r="L34" i="1" s="1"/>
  <c r="F33" i="1"/>
  <c r="H33" i="1" s="1"/>
  <c r="J33" i="1" s="1"/>
  <c r="L33" i="1" s="1"/>
  <c r="F32" i="1"/>
  <c r="H32" i="1" s="1"/>
  <c r="J32" i="1" s="1"/>
  <c r="L32" i="1" s="1"/>
  <c r="F31" i="1"/>
  <c r="H31" i="1" s="1"/>
  <c r="F29" i="1"/>
  <c r="H29" i="1" s="1"/>
  <c r="J29" i="1" s="1"/>
  <c r="L29" i="1" s="1"/>
  <c r="F28" i="1"/>
  <c r="H28" i="1" s="1"/>
  <c r="J28" i="1" s="1"/>
  <c r="L28" i="1" s="1"/>
  <c r="F26" i="1"/>
  <c r="H26" i="1" s="1"/>
  <c r="F24" i="1"/>
  <c r="H24" i="1" s="1"/>
  <c r="F22" i="1"/>
  <c r="H22" i="1" s="1"/>
  <c r="J22" i="1" s="1"/>
  <c r="L22" i="1" s="1"/>
  <c r="F21" i="1"/>
  <c r="H21" i="1" s="1"/>
  <c r="J21" i="1" s="1"/>
  <c r="L21" i="1" s="1"/>
  <c r="F20" i="1"/>
  <c r="H20" i="1" s="1"/>
  <c r="F18" i="1"/>
  <c r="H18" i="1" s="1"/>
  <c r="F16" i="1"/>
  <c r="H16" i="1" s="1"/>
  <c r="F14" i="1"/>
  <c r="H14" i="1" s="1"/>
  <c r="J14" i="1" s="1"/>
  <c r="E30" i="1"/>
  <c r="E108" i="1"/>
  <c r="E85" i="1"/>
  <c r="E56" i="1"/>
  <c r="E52" i="1"/>
  <c r="E49" i="1"/>
  <c r="E46" i="1"/>
  <c r="E44" i="1" s="1"/>
  <c r="E41" i="1"/>
  <c r="E37" i="1"/>
  <c r="E35" i="1"/>
  <c r="E25" i="1"/>
  <c r="E23" i="1"/>
  <c r="E19" i="1"/>
  <c r="E17" i="1"/>
  <c r="E15" i="1"/>
  <c r="F15" i="1" s="1"/>
  <c r="D108" i="1"/>
  <c r="D90" i="1"/>
  <c r="D85" i="1" s="1"/>
  <c r="D58" i="1"/>
  <c r="D56" i="1" s="1"/>
  <c r="D49" i="1"/>
  <c r="D41" i="1"/>
  <c r="D19" i="1"/>
  <c r="F19" i="1" s="1"/>
  <c r="D46" i="1"/>
  <c r="D44" i="1" s="1"/>
  <c r="D12" i="1"/>
  <c r="D17" i="1"/>
  <c r="D23" i="1"/>
  <c r="D25" i="1"/>
  <c r="F25" i="1" s="1"/>
  <c r="D30" i="1"/>
  <c r="F30" i="1" s="1"/>
  <c r="D35" i="1"/>
  <c r="D37" i="1"/>
  <c r="D52" i="1"/>
  <c r="F52" i="1" s="1"/>
  <c r="F58" i="1"/>
  <c r="H58" i="1" s="1"/>
  <c r="J58" i="1" s="1"/>
  <c r="L58" i="1" s="1"/>
  <c r="F90" i="1"/>
  <c r="H90" i="1" s="1"/>
  <c r="J90" i="1" s="1"/>
  <c r="L90" i="1" s="1"/>
  <c r="E27" i="1"/>
  <c r="J41" i="1" l="1"/>
  <c r="L41" i="1" s="1"/>
  <c r="L42" i="1"/>
  <c r="J11" i="1"/>
  <c r="L11" i="1" s="1"/>
  <c r="L14" i="1"/>
  <c r="F35" i="1"/>
  <c r="F17" i="1"/>
  <c r="F49" i="1"/>
  <c r="J85" i="1"/>
  <c r="L85" i="1" s="1"/>
  <c r="J109" i="1"/>
  <c r="H108" i="1"/>
  <c r="F85" i="1"/>
  <c r="D11" i="1"/>
  <c r="F11" i="1" s="1"/>
  <c r="F12" i="1"/>
  <c r="H15" i="1"/>
  <c r="J16" i="1"/>
  <c r="H52" i="1"/>
  <c r="J53" i="1"/>
  <c r="J46" i="1"/>
  <c r="H11" i="1"/>
  <c r="H59" i="1"/>
  <c r="J62" i="1"/>
  <c r="H19" i="1"/>
  <c r="J20" i="1"/>
  <c r="H25" i="1"/>
  <c r="J26" i="1"/>
  <c r="H38" i="1"/>
  <c r="J38" i="1" s="1"/>
  <c r="H49" i="1"/>
  <c r="J50" i="1"/>
  <c r="H17" i="1"/>
  <c r="J18" i="1"/>
  <c r="H23" i="1"/>
  <c r="J24" i="1"/>
  <c r="J31" i="1"/>
  <c r="H30" i="1"/>
  <c r="H35" i="1"/>
  <c r="J36" i="1"/>
  <c r="J56" i="1"/>
  <c r="F108" i="1"/>
  <c r="F56" i="1"/>
  <c r="F23" i="1"/>
  <c r="F59" i="1"/>
  <c r="H41" i="1"/>
  <c r="E55" i="1"/>
  <c r="E54" i="1" s="1"/>
  <c r="D55" i="1"/>
  <c r="H56" i="1"/>
  <c r="H46" i="1"/>
  <c r="H44" i="1" s="1"/>
  <c r="H85" i="1"/>
  <c r="F37" i="1"/>
  <c r="F41" i="1"/>
  <c r="H27" i="1"/>
  <c r="F44" i="1"/>
  <c r="E10" i="1"/>
  <c r="E124" i="1" s="1"/>
  <c r="D27" i="1"/>
  <c r="F27" i="1" s="1"/>
  <c r="F46" i="1"/>
  <c r="J35" i="1" l="1"/>
  <c r="L35" i="1" s="1"/>
  <c r="L36" i="1"/>
  <c r="J23" i="1"/>
  <c r="L23" i="1" s="1"/>
  <c r="L24" i="1"/>
  <c r="J49" i="1"/>
  <c r="L49" i="1" s="1"/>
  <c r="L50" i="1"/>
  <c r="J19" i="1"/>
  <c r="L19" i="1" s="1"/>
  <c r="L20" i="1"/>
  <c r="J15" i="1"/>
  <c r="L15" i="1" s="1"/>
  <c r="L16" i="1"/>
  <c r="J17" i="1"/>
  <c r="L17" i="1" s="1"/>
  <c r="L18" i="1"/>
  <c r="J37" i="1"/>
  <c r="L37" i="1" s="1"/>
  <c r="L38" i="1"/>
  <c r="J44" i="1"/>
  <c r="L44" i="1" s="1"/>
  <c r="L46" i="1"/>
  <c r="L56" i="1"/>
  <c r="J30" i="1"/>
  <c r="L30" i="1" s="1"/>
  <c r="L31" i="1"/>
  <c r="J25" i="1"/>
  <c r="L25" i="1" s="1"/>
  <c r="L26" i="1"/>
  <c r="J59" i="1"/>
  <c r="L59" i="1" s="1"/>
  <c r="L62" i="1"/>
  <c r="J52" i="1"/>
  <c r="L52" i="1" s="1"/>
  <c r="L53" i="1"/>
  <c r="J108" i="1"/>
  <c r="L108" i="1" s="1"/>
  <c r="L109" i="1"/>
  <c r="J27" i="1"/>
  <c r="L27" i="1" s="1"/>
  <c r="H37" i="1"/>
  <c r="H55" i="1"/>
  <c r="H54" i="1" s="1"/>
  <c r="J10" i="1"/>
  <c r="L10" i="1" s="1"/>
  <c r="D54" i="1"/>
  <c r="F54" i="1" s="1"/>
  <c r="F55" i="1"/>
  <c r="H10" i="1"/>
  <c r="D10" i="1"/>
  <c r="J55" i="1" l="1"/>
  <c r="H124" i="1"/>
  <c r="D124" i="1"/>
  <c r="F124" i="1" s="1"/>
  <c r="F10" i="1"/>
  <c r="L55" i="1" l="1"/>
  <c r="J54" i="1"/>
  <c r="L54" i="1" l="1"/>
  <c r="J124" i="1"/>
  <c r="L124" i="1" s="1"/>
</calcChain>
</file>

<file path=xl/sharedStrings.xml><?xml version="1.0" encoding="utf-8"?>
<sst xmlns="http://schemas.openxmlformats.org/spreadsheetml/2006/main" count="245" uniqueCount="241">
  <si>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</si>
  <si>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</si>
  <si>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</si>
  <si>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</si>
  <si>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</si>
  <si>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</si>
  <si>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</si>
  <si>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</si>
  <si>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</si>
  <si>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</si>
  <si>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</si>
  <si>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</si>
  <si>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</si>
  <si>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</si>
  <si>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</si>
  <si>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</si>
  <si>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</si>
  <si>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</si>
  <si>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</si>
  <si>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</si>
  <si>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</si>
  <si>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</si>
  <si>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</si>
  <si>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</si>
  <si>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</si>
  <si>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</si>
  <si>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</si>
  <si>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</si>
  <si>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</si>
  <si>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</si>
  <si>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</si>
  <si>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</si>
  <si>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</si>
  <si>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</si>
  <si>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</si>
  <si>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</si>
  <si>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</si>
  <si>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</si>
  <si>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</si>
  <si>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</si>
  <si>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</si>
  <si>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</si>
  <si>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</si>
  <si>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</si>
  <si>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</si>
  <si>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</si>
  <si>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</si>
  <si>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</si>
  <si>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</si>
  <si>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</si>
  <si>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</si>
  <si>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</si>
  <si>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</si>
  <si>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</si>
  <si>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</si>
  <si>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</si>
  <si>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</si>
  <si>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</si>
  <si>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</si>
  <si>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</si>
  <si>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</si>
  <si>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</si>
  <si>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</si>
  <si>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</si>
  <si>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</si>
  <si>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</si>
  <si>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</si>
  <si>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</si>
  <si>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</si>
  <si>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</si>
  <si>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</si>
  <si>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</si>
  <si>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</si>
  <si>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</si>
  <si>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</si>
  <si>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</si>
  <si>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</si>
  <si>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</si>
  <si>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</si>
  <si>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</si>
  <si>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</si>
  <si>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</si>
  <si>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 xml:space="preserve">Прогнозируемые доходы областного бюджета на 2013 год в соответствии </t>
  </si>
  <si>
    <t>2013 год               (руб.)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</si>
  <si>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</si>
  <si>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</si>
  <si>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</si>
  <si>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</si>
  <si>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</si>
  <si>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</si>
  <si>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000 1 13 02992 02 0000 130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</si>
  <si>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</si>
  <si>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</si>
  <si>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</si>
  <si>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</si>
  <si>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</si>
  <si>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</si>
  <si>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</si>
  <si>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</si>
  <si>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</si>
  <si>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</si>
  <si>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906 2 02 01003 02 0000 151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</si>
  <si>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</si>
  <si>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</si>
  <si>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</si>
  <si>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</si>
  <si>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</si>
  <si>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000 2 02 02047 02 0000 151</t>
  </si>
  <si>
    <t xml:space="preserve"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
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</si>
  <si>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</si>
  <si>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</si>
  <si>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</si>
  <si>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</si>
  <si>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</si>
  <si>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</si>
  <si>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</si>
  <si>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</si>
  <si>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</si>
  <si>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</si>
  <si>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</si>
  <si>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</si>
  <si>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</si>
  <si>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</si>
  <si>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</si>
  <si>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</si>
  <si>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</si>
  <si>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</si>
  <si>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</si>
  <si>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</si>
  <si>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</si>
  <si>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903 2 02 03020 02 0000 151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</si>
  <si>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</si>
  <si>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</si>
  <si>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</si>
  <si>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>000 2 02 03032 02 0000 151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</si>
  <si>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</si>
  <si>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</si>
  <si>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000 2 02 03054 02 0000 151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</si>
  <si>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</si>
  <si>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</si>
  <si>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000 2 02 03069 02 0000 151</t>
  </si>
  <si>
    <t>000 2 02 03070 02 0000 151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</si>
  <si>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</si>
  <si>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</si>
  <si>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</si>
  <si>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</si>
  <si>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</si>
  <si>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</si>
  <si>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</si>
  <si>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</si>
  <si>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</si>
  <si>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Итого доходов</t>
  </si>
  <si>
    <t>Субвенции бюджетам субъектов Российской Федерации на осуществление полномочий по выплате государственных единовременных пособий и ежемесячных денежных компенсаций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</si>
  <si>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Субвенции бюджетам субъектов Российской Федерации и города Байконура на осуществление полномочий Российской Федерации в области содействия занятости населения в соответствии с Законом Российской Федерации от 19 апреля 1991 года № 1032-I "О занятости населения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</si>
  <si>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</si>
  <si>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уточнение </t>
  </si>
  <si>
    <t>000 2 02 02101 02 0000 151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</si>
  <si>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</si>
  <si>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000 2 02 02037 02 0000 151</t>
  </si>
  <si>
    <t>Субсидии бюджетам субъектов Российской Федерации на ежемесячное денежное вознаграждение за классное руководство</t>
  </si>
  <si>
    <t xml:space="preserve"> к Закону Ярославской области</t>
  </si>
  <si>
    <t>уточнение февраль</t>
  </si>
  <si>
    <t>000 2 02 02173 02 0000 151</t>
  </si>
  <si>
    <t>Субсидии бюджетам субъектов Российской Фе-дерации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</si>
  <si>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                                             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</si>
  <si>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реализацию полномочий по осуществлению выплаты инвалидам компенсаций страховых премий по договору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</si>
  <si>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</si>
  <si>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</si>
  <si>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</si>
  <si>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</si>
  <si>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000 2 02 02182 02 0000 151</t>
  </si>
  <si>
    <t>000 2 02 02184 02 0000 151</t>
  </si>
  <si>
    <t>000 2 02 02185 02 0000 151</t>
  </si>
  <si>
    <t>000 2 02 02186 02 0000 151</t>
  </si>
  <si>
    <t>000 2 02 02190 02 0000 151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</si>
  <si>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</si>
  <si>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000 2 02 02191 02 0000 151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</si>
  <si>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</si>
  <si>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000 2 02 02198 02 0000 151</t>
  </si>
  <si>
    <r>
      <t>Субсидии бюджетам субъектов Российской Федерации на</t>
    </r>
    <r>
      <rPr>
        <i/>
        <sz val="14"/>
        <rFont val="Arial"/>
        <family val="2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  </t>
    </r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</si>
  <si>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</si>
  <si>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</si>
  <si>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1 литр реализованного товарного молока</t>
    </r>
    <r>
      <rPr>
        <sz val="14"/>
        <rFont val="Arial"/>
        <family val="2"/>
        <charset val="204"/>
      </rPr>
      <t xml:space="preserve">    </t>
    </r>
  </si>
  <si>
    <r>
      <t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</t>
    </r>
    <r>
      <rPr>
        <sz val="14"/>
        <rFont val="Arial"/>
        <family val="2"/>
        <charset val="204"/>
      </rPr>
      <t xml:space="preserve"> </t>
    </r>
  </si>
  <si>
    <t>000 2 02 02103 02 0000 151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</si>
  <si>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</si>
  <si>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000 2 02 04002 02 0000 151</t>
  </si>
  <si>
    <t>000 2 02 04001 02 0000 151</t>
  </si>
  <si>
    <t>000 2 02 02051 02 0000 151</t>
  </si>
  <si>
    <t>Субсидии бюджетам субъектов Российской Федерации на реализацию федеральных целевых программ</t>
  </si>
  <si>
    <t>000 2 18 02000 02 0000 180</t>
  </si>
  <si>
    <t xml:space="preserve">Доходы  бюджетов субъектов Российской Федерации от возврата организациями остатков субсидий прошлых лет
</t>
  </si>
  <si>
    <t xml:space="preserve">Доходы бюджетов бюджетной системы Российской Федерации от возврата организациями остатков субсидий прошлых                                 лет
</t>
  </si>
  <si>
    <t>000 2 18 00000 00 0000 180</t>
  </si>
  <si>
    <t>000 2 18 00000 00 0000 000</t>
  </si>
  <si>
    <t>Доходы бюджетов бюджетной системы Российской Федерации от возврата 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</si>
  <si>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000 2 03 00000 00 0000 180</t>
  </si>
  <si>
    <t xml:space="preserve">Безвозмездные поступления от государственных (муниципальных) организаций
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</si>
  <si>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</si>
  <si>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</si>
  <si>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</si>
  <si>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 xml:space="preserve">Безвозмездные поступления в    бюджеты субъектов Российской Федерации от государственной корпорации - Фонда содействия    реформированию жилищно - коммунального хозяйства на обеспечение мероприятий по  капитальному ремонту многоквартирных домов 
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</si>
  <si>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</si>
  <si>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</si>
  <si>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</si>
  <si>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</si>
  <si>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000 2 02 02054 02 0000 151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</si>
  <si>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</si>
  <si>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Фе-дерации на поощрение лучших учителей</t>
  </si>
  <si>
    <t>000 2 02 02095 02 0000 151</t>
  </si>
  <si>
    <t>Субсидии бюджетам субъектов Российской Федерации на 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</si>
  <si>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000 2 02 02127 02 0000 151</t>
  </si>
  <si>
    <r>
      <t xml:space="preserve">Субсидии бюджетам субъектов Российской Федерации </t>
    </r>
    <r>
      <rPr>
        <i/>
        <sz val="12"/>
        <color rgb="FF000000"/>
        <rFont val="Times New Roman"/>
        <family val="1"/>
        <charset val="204"/>
      </rPr>
      <t>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  </r>
  </si>
  <si>
    <t>000 2 02 02128 02 0000 151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</si>
  <si>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</si>
  <si>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000 2 02 02129 02 0000 151</t>
  </si>
  <si>
    <t>Субсидии бюджетам субъектов Российской Федерации на мероприятия по пренатальной (дородовой) диагностике</t>
  </si>
  <si>
    <t>000 2 02 02145 02 0000 151</t>
  </si>
  <si>
    <t>Субсидии бюджетам субъектов Российской Фе-дерации на модернизацию региональных систем общего образования</t>
  </si>
  <si>
    <t>000 2 02 02161 02 0000 151</t>
  </si>
  <si>
    <t>Субсидии бюджетам субъектов Российской Федерации на мероприятия по развитию службы крови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</si>
  <si>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</si>
  <si>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</si>
  <si>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000 2 02 04017 02 0000 151</t>
  </si>
  <si>
    <r>
      <t>Межбюджетные трансферты, передаваемые бюджетам субъектов Российской Федерации на осуществление отдельных полномочий в области обеспечения</t>
    </r>
    <r>
      <rPr>
        <i/>
        <sz val="12"/>
        <color theme="1"/>
        <rFont val="Times New Roman"/>
        <family val="1"/>
        <charset val="204"/>
      </rPr>
      <t xml:space="preserve"> лекарственными препаратами</t>
    </r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</si>
  <si>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</si>
  <si>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</si>
  <si>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000 2 02 09000 00 0000 151</t>
  </si>
  <si>
    <t>Прочие безвозмездные поступления от других бюджетов бюджетной системы</t>
  </si>
  <si>
    <t>000 2 02 09071 02 0000 151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</si>
  <si>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</si>
  <si>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000 2 02 02067 02 0000 151</t>
  </si>
  <si>
    <t>уточнение май</t>
  </si>
  <si>
    <t>000 2 02 03068 02 0000 151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</si>
  <si>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</si>
  <si>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Приложение 1</t>
  </si>
  <si>
    <t>Субвенции бюджетам субъектов Российской Федерации на охрану и использование объектов животного мира (за  исключением охотничьих ресурсов и водных биологических ресурсов)</t>
  </si>
  <si>
    <t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</si>
  <si>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</si>
  <si>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поправки май</t>
  </si>
  <si>
    <t>от 23.05.2013 № 19-з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</si>
</sst>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4"/>
      <name val="Arial"/>
      <family val="2"/>
      <charset val="204"/>
    </font>
    <font>
      <sz val="14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color rgb="FFC00000"/>
      <name val="Times New Roman"/>
      <family val="2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3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8" fillId="2" borderId="2" xfId="0" applyFont="1" applyFill="1" applyBorder="1" applyAlignment="1">
      <alignment horizontal="left" vertical="top" wrapText="1"/>
    </xf>
    <xf numFmtId="3" fontId="10" fillId="2" borderId="1" xfId="0" applyNumberFormat="1" applyFont="1" applyFill="1" applyBorder="1"/>
    <xf numFmtId="3" fontId="10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3" fontId="15" fillId="2" borderId="1" xfId="0" applyNumberFormat="1" applyFont="1" applyFill="1" applyBorder="1"/>
    <xf numFmtId="3" fontId="15" fillId="2" borderId="0" xfId="0" applyNumberFormat="1" applyFont="1" applyFill="1"/>
    <xf numFmtId="3" fontId="15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/>
    <xf numFmtId="3" fontId="8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7" fillId="2" borderId="1" xfId="1" applyNumberFormat="1" applyFont="1" applyFill="1" applyBorder="1" applyAlignment="1" applyProtection="1">
      <alignment horizontal="left" wrapText="1"/>
      <protection hidden="1"/>
    </xf>
    <xf numFmtId="0" fontId="15" fillId="2" borderId="3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4"/>
  <sheetViews>
    <sheetView tabSelected="1" view="pageBreakPreview" zoomScale="130" zoomScaleNormal="100" zoomScaleSheetLayoutView="130" workbookViewId="0">
      <selection activeCell="B4" sqref="B4"/>
    </sheetView>
  </sheetViews>
  <sheetFormatPr defaultRowHeight="15.75" x14ac:dyDescent="0.25"/>
  <cols>
    <col min="1" max="1" width="0.7109375" style="10" customWidth="1"/>
    <col min="2" max="2" width="27.85546875" style="11" customWidth="1"/>
    <col min="3" max="3" width="49.42578125" style="36" customWidth="1"/>
    <col min="4" max="4" width="16.28515625" style="10" hidden="1" customWidth="1"/>
    <col min="5" max="5" width="13.28515625" style="10" hidden="1" customWidth="1"/>
    <col min="6" max="7" width="15.5703125" style="10" hidden="1" customWidth="1"/>
    <col min="8" max="8" width="16.28515625" style="10" hidden="1" customWidth="1"/>
    <col min="9" max="9" width="15.5703125" style="10" hidden="1" customWidth="1"/>
    <col min="10" max="10" width="17.5703125" style="10" hidden="1" customWidth="1"/>
    <col min="11" max="11" width="15.42578125" style="10" hidden="1" customWidth="1"/>
    <col min="12" max="12" width="17.5703125" style="10" customWidth="1"/>
    <col min="13" max="16384" width="9.140625" style="10"/>
  </cols>
  <sheetData>
    <row r="1" spans="1:12" x14ac:dyDescent="0.25">
      <c r="B1" s="48" t="s">
        <v>235</v>
      </c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2" x14ac:dyDescent="0.25">
      <c r="B2" s="48" t="s">
        <v>160</v>
      </c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2" x14ac:dyDescent="0.25">
      <c r="B3" s="48" t="s">
        <v>240</v>
      </c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2" x14ac:dyDescent="0.25">
      <c r="C4" s="12"/>
    </row>
    <row r="5" spans="1:12" ht="18.75" x14ac:dyDescent="0.3">
      <c r="B5" s="47" t="s">
        <v>82</v>
      </c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2" ht="20.25" customHeight="1" x14ac:dyDescent="0.3">
      <c r="B6" s="47" t="s">
        <v>0</v>
      </c>
      <c r="C6" s="47"/>
      <c r="D6" s="47"/>
      <c r="E6" s="47"/>
      <c r="F6" s="47"/>
      <c r="G6" s="47"/>
      <c r="H6" s="47"/>
      <c r="I6" s="47"/>
      <c r="J6" s="47"/>
      <c r="K6" s="47"/>
      <c r="L6" s="47"/>
    </row>
    <row r="7" spans="1:12" ht="18.75" hidden="1" x14ac:dyDescent="0.3">
      <c r="B7" s="13"/>
      <c r="C7" s="14"/>
      <c r="D7" s="13"/>
      <c r="E7" s="13"/>
      <c r="F7" s="13"/>
      <c r="G7" s="13"/>
    </row>
    <row r="8" spans="1:12" ht="18.75" x14ac:dyDescent="0.3">
      <c r="B8" s="13"/>
      <c r="C8" s="14"/>
      <c r="D8" s="13"/>
      <c r="E8" s="13"/>
      <c r="F8" s="13"/>
      <c r="G8" s="13"/>
    </row>
    <row r="9" spans="1:12" ht="31.5" x14ac:dyDescent="0.25">
      <c r="A9" s="15"/>
      <c r="B9" s="16" t="s">
        <v>1</v>
      </c>
      <c r="C9" s="16" t="s">
        <v>2</v>
      </c>
      <c r="D9" s="17" t="s">
        <v>83</v>
      </c>
      <c r="E9" s="17" t="s">
        <v>155</v>
      </c>
      <c r="F9" s="17" t="s">
        <v>83</v>
      </c>
      <c r="G9" s="17" t="s">
        <v>161</v>
      </c>
      <c r="H9" s="17" t="s">
        <v>83</v>
      </c>
      <c r="I9" s="17" t="s">
        <v>232</v>
      </c>
      <c r="J9" s="17" t="s">
        <v>83</v>
      </c>
      <c r="K9" s="17" t="s">
        <v>239</v>
      </c>
      <c r="L9" s="17" t="s">
        <v>83</v>
      </c>
    </row>
    <row r="10" spans="1:12" x14ac:dyDescent="0.25">
      <c r="B10" s="18" t="s">
        <v>3</v>
      </c>
      <c r="C10" s="18" t="s">
        <v>4</v>
      </c>
      <c r="D10" s="19">
        <f>SUM(D11+D15+D17+D19+D23+D25+D27+D37+D41+D44+D49+D52)</f>
        <v>41633743800</v>
      </c>
      <c r="E10" s="19">
        <f>SUM(E11+E15+E17+E19+E23+E25+E27+E37+E41+E44+E49+E52)</f>
        <v>615000000</v>
      </c>
      <c r="F10" s="19">
        <f>D10+E10</f>
        <v>42248743800</v>
      </c>
      <c r="G10" s="19">
        <f>SUM(G11+G15+G17+G19+G23+G25+G27+G37+G41+G44+G49+G52)</f>
        <v>7300000</v>
      </c>
      <c r="H10" s="19">
        <f>SUM(H11+H15+H17+H19+H23+H25+H27+H37+H41+H44+H49+H52)</f>
        <v>42256043800</v>
      </c>
      <c r="I10" s="19">
        <f>SUM(I11+I15+I17+I19+I23+I25+I27+I37+I41+I44+I49+I52)</f>
        <v>1172984000</v>
      </c>
      <c r="J10" s="19">
        <f>SUM(J11+J15+J17+J19+J23+J25+J27+J37+J41+J44+J49+J52)</f>
        <v>43429027800</v>
      </c>
      <c r="K10" s="19">
        <f>SUM(K11+K15+K17+K19+K23+K25+K27+K37+K41+K44+K49+K52)</f>
        <v>242960000</v>
      </c>
      <c r="L10" s="19">
        <f>J10+K10</f>
        <v>43671987800</v>
      </c>
    </row>
    <row r="11" spans="1:12" x14ac:dyDescent="0.25">
      <c r="B11" s="18" t="s">
        <v>68</v>
      </c>
      <c r="C11" s="18" t="s">
        <v>5</v>
      </c>
      <c r="D11" s="19">
        <f>D12+D14</f>
        <v>21056940000</v>
      </c>
      <c r="E11" s="19">
        <f>E12+E14</f>
        <v>615000000</v>
      </c>
      <c r="F11" s="19">
        <f>D11+E11</f>
        <v>21671940000</v>
      </c>
      <c r="G11" s="19">
        <f>G12+G14</f>
        <v>0</v>
      </c>
      <c r="H11" s="19">
        <f>H12+H14</f>
        <v>21671940000</v>
      </c>
      <c r="I11" s="19">
        <f>I12+I14</f>
        <v>358000000</v>
      </c>
      <c r="J11" s="19">
        <f>J12+J14</f>
        <v>22029940000</v>
      </c>
      <c r="K11" s="19">
        <f>K12+K14</f>
        <v>194000000</v>
      </c>
      <c r="L11" s="19">
        <f t="shared" ref="L11:L74" si="0">J11+K11</f>
        <v>22223940000</v>
      </c>
    </row>
    <row r="12" spans="1:12" x14ac:dyDescent="0.25">
      <c r="B12" s="20" t="s">
        <v>69</v>
      </c>
      <c r="C12" s="20" t="s">
        <v>6</v>
      </c>
      <c r="D12" s="21">
        <f>D13</f>
        <v>11311500000</v>
      </c>
      <c r="E12" s="21">
        <f>E13</f>
        <v>510000000</v>
      </c>
      <c r="F12" s="21">
        <f>D12+E12</f>
        <v>11821500000</v>
      </c>
      <c r="G12" s="21">
        <f>G13</f>
        <v>0</v>
      </c>
      <c r="H12" s="21">
        <f>H13</f>
        <v>11821500000</v>
      </c>
      <c r="I12" s="21">
        <f>I13</f>
        <v>358000000</v>
      </c>
      <c r="J12" s="21">
        <f>J13</f>
        <v>12179500000</v>
      </c>
      <c r="K12" s="21">
        <f>SUM(K13)</f>
        <v>7000000</v>
      </c>
      <c r="L12" s="21">
        <f t="shared" si="0"/>
        <v>12186500000</v>
      </c>
    </row>
    <row r="13" spans="1:12" ht="34.5" customHeight="1" x14ac:dyDescent="0.25">
      <c r="B13" s="1" t="s">
        <v>67</v>
      </c>
      <c r="C13" s="1" t="s">
        <v>7</v>
      </c>
      <c r="D13" s="3">
        <v>11311500000</v>
      </c>
      <c r="E13" s="3">
        <v>510000000</v>
      </c>
      <c r="F13" s="3">
        <f>D13+E13</f>
        <v>11821500000</v>
      </c>
      <c r="G13" s="3"/>
      <c r="H13" s="3">
        <f>F13+G13</f>
        <v>11821500000</v>
      </c>
      <c r="I13" s="37">
        <v>358000000</v>
      </c>
      <c r="J13" s="3">
        <f>H13+I13</f>
        <v>12179500000</v>
      </c>
      <c r="K13" s="3">
        <v>7000000</v>
      </c>
      <c r="L13" s="3">
        <f t="shared" si="0"/>
        <v>12186500000</v>
      </c>
    </row>
    <row r="14" spans="1:12" ht="18" customHeight="1" x14ac:dyDescent="0.25">
      <c r="B14" s="20" t="s">
        <v>66</v>
      </c>
      <c r="C14" s="20" t="s">
        <v>8</v>
      </c>
      <c r="D14" s="21">
        <v>9745440000</v>
      </c>
      <c r="E14" s="21">
        <v>105000000</v>
      </c>
      <c r="F14" s="21">
        <f t="shared" ref="F14:F97" si="1">D14+E14</f>
        <v>9850440000</v>
      </c>
      <c r="G14" s="21"/>
      <c r="H14" s="21">
        <f>F14+G14</f>
        <v>9850440000</v>
      </c>
      <c r="I14" s="21"/>
      <c r="J14" s="21">
        <f>H14+I14</f>
        <v>9850440000</v>
      </c>
      <c r="K14" s="21">
        <v>187000000</v>
      </c>
      <c r="L14" s="21">
        <f t="shared" si="0"/>
        <v>10037440000</v>
      </c>
    </row>
    <row r="15" spans="1:12" ht="48" customHeight="1" x14ac:dyDescent="0.25">
      <c r="B15" s="18" t="s">
        <v>9</v>
      </c>
      <c r="C15" s="18" t="s">
        <v>10</v>
      </c>
      <c r="D15" s="19">
        <f>D16</f>
        <v>12499700000</v>
      </c>
      <c r="E15" s="19">
        <f>E16</f>
        <v>0</v>
      </c>
      <c r="F15" s="19">
        <f t="shared" si="1"/>
        <v>12499700000</v>
      </c>
      <c r="G15" s="19">
        <f>G16</f>
        <v>0</v>
      </c>
      <c r="H15" s="19">
        <f>H16</f>
        <v>12499700000</v>
      </c>
      <c r="I15" s="19">
        <f>I16</f>
        <v>672984000</v>
      </c>
      <c r="J15" s="19">
        <f>J16</f>
        <v>13172684000</v>
      </c>
      <c r="K15" s="19">
        <f>K16</f>
        <v>22060000</v>
      </c>
      <c r="L15" s="19">
        <f t="shared" si="0"/>
        <v>13194744000</v>
      </c>
    </row>
    <row r="16" spans="1:12" ht="48.75" customHeight="1" x14ac:dyDescent="0.25">
      <c r="B16" s="20" t="s">
        <v>11</v>
      </c>
      <c r="C16" s="20" t="s">
        <v>12</v>
      </c>
      <c r="D16" s="21">
        <v>12499700000</v>
      </c>
      <c r="E16" s="21"/>
      <c r="F16" s="21">
        <f t="shared" si="1"/>
        <v>12499700000</v>
      </c>
      <c r="G16" s="21"/>
      <c r="H16" s="21">
        <f>F16+G16</f>
        <v>12499700000</v>
      </c>
      <c r="I16" s="38">
        <v>672984000</v>
      </c>
      <c r="J16" s="21">
        <f>H16+I16</f>
        <v>13172684000</v>
      </c>
      <c r="K16" s="21">
        <v>22060000</v>
      </c>
      <c r="L16" s="21">
        <f t="shared" si="0"/>
        <v>13194744000</v>
      </c>
    </row>
    <row r="17" spans="2:12" ht="18" customHeight="1" x14ac:dyDescent="0.25">
      <c r="B17" s="18" t="s">
        <v>64</v>
      </c>
      <c r="C17" s="18" t="s">
        <v>13</v>
      </c>
      <c r="D17" s="19">
        <f>D18</f>
        <v>1616265000</v>
      </c>
      <c r="E17" s="19">
        <f>E18</f>
        <v>0</v>
      </c>
      <c r="F17" s="19">
        <f t="shared" si="1"/>
        <v>1616265000</v>
      </c>
      <c r="G17" s="19">
        <f>G18</f>
        <v>0</v>
      </c>
      <c r="H17" s="19">
        <f>H18</f>
        <v>1616265000</v>
      </c>
      <c r="I17" s="19">
        <f>I18</f>
        <v>0</v>
      </c>
      <c r="J17" s="19">
        <f>J18</f>
        <v>1616265000</v>
      </c>
      <c r="K17" s="19">
        <f>K18</f>
        <v>0</v>
      </c>
      <c r="L17" s="19">
        <f t="shared" si="0"/>
        <v>1616265000</v>
      </c>
    </row>
    <row r="18" spans="2:12" ht="35.25" customHeight="1" x14ac:dyDescent="0.25">
      <c r="B18" s="20" t="s">
        <v>65</v>
      </c>
      <c r="C18" s="20" t="s">
        <v>14</v>
      </c>
      <c r="D18" s="21">
        <v>1616265000</v>
      </c>
      <c r="E18" s="21"/>
      <c r="F18" s="21">
        <f t="shared" si="1"/>
        <v>1616265000</v>
      </c>
      <c r="G18" s="21"/>
      <c r="H18" s="21">
        <f>F18+G18</f>
        <v>1616265000</v>
      </c>
      <c r="I18" s="21"/>
      <c r="J18" s="21">
        <f>H18+I18</f>
        <v>1616265000</v>
      </c>
      <c r="K18" s="21"/>
      <c r="L18" s="21">
        <f t="shared" si="0"/>
        <v>1616265000</v>
      </c>
    </row>
    <row r="19" spans="2:12" ht="17.25" customHeight="1" x14ac:dyDescent="0.25">
      <c r="B19" s="18" t="s">
        <v>59</v>
      </c>
      <c r="C19" s="18" t="s">
        <v>15</v>
      </c>
      <c r="D19" s="19">
        <f>SUM(D20:D22)</f>
        <v>5807800000</v>
      </c>
      <c r="E19" s="19">
        <f>SUM(E20:E22)</f>
        <v>0</v>
      </c>
      <c r="F19" s="19">
        <f t="shared" si="1"/>
        <v>5807800000</v>
      </c>
      <c r="G19" s="19">
        <f>SUM(G20:G22)</f>
        <v>0</v>
      </c>
      <c r="H19" s="19">
        <f>SUM(H20:H22)</f>
        <v>5807800000</v>
      </c>
      <c r="I19" s="19">
        <f>SUM(I20:I22)</f>
        <v>130000000</v>
      </c>
      <c r="J19" s="19">
        <f>SUM(J20:J22)</f>
        <v>5937800000</v>
      </c>
      <c r="K19" s="19">
        <f>SUM(K20:K22)</f>
        <v>4400000</v>
      </c>
      <c r="L19" s="19">
        <f t="shared" si="0"/>
        <v>5942200000</v>
      </c>
    </row>
    <row r="20" spans="2:12" ht="18" customHeight="1" x14ac:dyDescent="0.25">
      <c r="B20" s="20" t="s">
        <v>60</v>
      </c>
      <c r="C20" s="20" t="s">
        <v>16</v>
      </c>
      <c r="D20" s="21">
        <v>5058400000</v>
      </c>
      <c r="E20" s="21"/>
      <c r="F20" s="21">
        <f t="shared" si="1"/>
        <v>5058400000</v>
      </c>
      <c r="G20" s="21"/>
      <c r="H20" s="21">
        <f>F20+G20</f>
        <v>5058400000</v>
      </c>
      <c r="I20" s="38">
        <v>85000000</v>
      </c>
      <c r="J20" s="21">
        <f>H20+I20</f>
        <v>5143400000</v>
      </c>
      <c r="K20" s="21">
        <v>4400000</v>
      </c>
      <c r="L20" s="21">
        <f t="shared" si="0"/>
        <v>5147800000</v>
      </c>
    </row>
    <row r="21" spans="2:12" x14ac:dyDescent="0.25">
      <c r="B21" s="20" t="s">
        <v>61</v>
      </c>
      <c r="C21" s="20" t="s">
        <v>17</v>
      </c>
      <c r="D21" s="21">
        <v>748000000</v>
      </c>
      <c r="E21" s="21"/>
      <c r="F21" s="21">
        <f t="shared" si="1"/>
        <v>748000000</v>
      </c>
      <c r="G21" s="21"/>
      <c r="H21" s="21">
        <f>F21+G21</f>
        <v>748000000</v>
      </c>
      <c r="I21" s="38">
        <v>45000000</v>
      </c>
      <c r="J21" s="21">
        <f>H21+I21</f>
        <v>793000000</v>
      </c>
      <c r="K21" s="21"/>
      <c r="L21" s="21">
        <f t="shared" si="0"/>
        <v>793000000</v>
      </c>
    </row>
    <row r="22" spans="2:12" x14ac:dyDescent="0.25">
      <c r="B22" s="20" t="s">
        <v>85</v>
      </c>
      <c r="C22" s="20" t="s">
        <v>86</v>
      </c>
      <c r="D22" s="21">
        <v>1400000</v>
      </c>
      <c r="E22" s="21"/>
      <c r="F22" s="21">
        <f t="shared" si="1"/>
        <v>1400000</v>
      </c>
      <c r="G22" s="21"/>
      <c r="H22" s="21">
        <f>F22+G22</f>
        <v>1400000</v>
      </c>
      <c r="I22" s="21"/>
      <c r="J22" s="21">
        <f>H22+I22</f>
        <v>1400000</v>
      </c>
      <c r="K22" s="21"/>
      <c r="L22" s="21">
        <f t="shared" si="0"/>
        <v>1400000</v>
      </c>
    </row>
    <row r="23" spans="2:12" ht="34.5" customHeight="1" x14ac:dyDescent="0.25">
      <c r="B23" s="18" t="s">
        <v>62</v>
      </c>
      <c r="C23" s="18" t="s">
        <v>18</v>
      </c>
      <c r="D23" s="19">
        <f>D24</f>
        <v>4200000</v>
      </c>
      <c r="E23" s="19">
        <f>E24</f>
        <v>0</v>
      </c>
      <c r="F23" s="19">
        <f t="shared" si="1"/>
        <v>4200000</v>
      </c>
      <c r="G23" s="19">
        <f>G24</f>
        <v>0</v>
      </c>
      <c r="H23" s="19">
        <f>H24</f>
        <v>4200000</v>
      </c>
      <c r="I23" s="19">
        <f>I24</f>
        <v>0</v>
      </c>
      <c r="J23" s="19">
        <f>J24</f>
        <v>4200000</v>
      </c>
      <c r="K23" s="19">
        <f>K24</f>
        <v>0</v>
      </c>
      <c r="L23" s="19">
        <f t="shared" si="0"/>
        <v>4200000</v>
      </c>
    </row>
    <row r="24" spans="2:12" ht="24" customHeight="1" x14ac:dyDescent="0.25">
      <c r="B24" s="20" t="s">
        <v>63</v>
      </c>
      <c r="C24" s="20" t="s">
        <v>19</v>
      </c>
      <c r="D24" s="21">
        <v>4200000</v>
      </c>
      <c r="E24" s="21"/>
      <c r="F24" s="21">
        <f t="shared" si="1"/>
        <v>4200000</v>
      </c>
      <c r="G24" s="21"/>
      <c r="H24" s="21">
        <f>F24+G24</f>
        <v>4200000</v>
      </c>
      <c r="I24" s="21"/>
      <c r="J24" s="21">
        <f>H24+I24</f>
        <v>4200000</v>
      </c>
      <c r="K24" s="21"/>
      <c r="L24" s="21">
        <f t="shared" si="0"/>
        <v>4200000</v>
      </c>
    </row>
    <row r="25" spans="2:12" ht="16.5" customHeight="1" x14ac:dyDescent="0.25">
      <c r="B25" s="18" t="s">
        <v>20</v>
      </c>
      <c r="C25" s="18" t="s">
        <v>21</v>
      </c>
      <c r="D25" s="19">
        <f>D26</f>
        <v>42474500</v>
      </c>
      <c r="E25" s="19">
        <f>E26</f>
        <v>0</v>
      </c>
      <c r="F25" s="19">
        <f t="shared" si="1"/>
        <v>42474500</v>
      </c>
      <c r="G25" s="19">
        <f>G26</f>
        <v>0</v>
      </c>
      <c r="H25" s="19">
        <f>H26</f>
        <v>42474500</v>
      </c>
      <c r="I25" s="19">
        <f>I26</f>
        <v>0</v>
      </c>
      <c r="J25" s="19">
        <f>J26</f>
        <v>42474500</v>
      </c>
      <c r="K25" s="19">
        <f>K26</f>
        <v>0</v>
      </c>
      <c r="L25" s="19">
        <f t="shared" si="0"/>
        <v>42474500</v>
      </c>
    </row>
    <row r="26" spans="2:12" ht="51" customHeight="1" x14ac:dyDescent="0.25">
      <c r="B26" s="20" t="s">
        <v>22</v>
      </c>
      <c r="C26" s="20" t="s">
        <v>23</v>
      </c>
      <c r="D26" s="21">
        <v>42474500</v>
      </c>
      <c r="E26" s="21"/>
      <c r="F26" s="21">
        <f t="shared" si="1"/>
        <v>42474500</v>
      </c>
      <c r="G26" s="21"/>
      <c r="H26" s="21">
        <f>F26+G26</f>
        <v>42474500</v>
      </c>
      <c r="I26" s="21"/>
      <c r="J26" s="21">
        <f>H26+I26</f>
        <v>42474500</v>
      </c>
      <c r="K26" s="21"/>
      <c r="L26" s="21">
        <f t="shared" si="0"/>
        <v>42474500</v>
      </c>
    </row>
    <row r="27" spans="2:12" ht="50.25" customHeight="1" x14ac:dyDescent="0.25">
      <c r="B27" s="18" t="s">
        <v>24</v>
      </c>
      <c r="C27" s="18" t="s">
        <v>25</v>
      </c>
      <c r="D27" s="19">
        <f>SUM(D28,D29,D30,D35)</f>
        <v>277206700</v>
      </c>
      <c r="E27" s="19">
        <f>SUM(E28,E29,E30,E35)</f>
        <v>0</v>
      </c>
      <c r="F27" s="19">
        <f t="shared" si="1"/>
        <v>277206700</v>
      </c>
      <c r="G27" s="19">
        <f>SUM(G28,G29,G30,G35)</f>
        <v>0</v>
      </c>
      <c r="H27" s="19">
        <f>SUM(H28,H29,H30,H35)</f>
        <v>277206700</v>
      </c>
      <c r="I27" s="19">
        <f>SUM(I28,I29,I30,I35)</f>
        <v>0</v>
      </c>
      <c r="J27" s="19">
        <f>SUM(J28,J29,J30,J35)</f>
        <v>277206700</v>
      </c>
      <c r="K27" s="19">
        <f>SUM(K28,K29,K30,K35)</f>
        <v>0</v>
      </c>
      <c r="L27" s="19">
        <f t="shared" si="0"/>
        <v>277206700</v>
      </c>
    </row>
    <row r="28" spans="2:12" ht="66" customHeight="1" x14ac:dyDescent="0.25">
      <c r="B28" s="20" t="s">
        <v>58</v>
      </c>
      <c r="C28" s="20" t="s">
        <v>26</v>
      </c>
      <c r="D28" s="21">
        <v>2400000</v>
      </c>
      <c r="E28" s="21"/>
      <c r="F28" s="21">
        <f t="shared" si="1"/>
        <v>2400000</v>
      </c>
      <c r="G28" s="21"/>
      <c r="H28" s="21">
        <f>F28+G28</f>
        <v>2400000</v>
      </c>
      <c r="I28" s="21"/>
      <c r="J28" s="21">
        <f>H28+I28</f>
        <v>2400000</v>
      </c>
      <c r="K28" s="21"/>
      <c r="L28" s="21">
        <f t="shared" si="0"/>
        <v>2400000</v>
      </c>
    </row>
    <row r="29" spans="2:12" ht="51" customHeight="1" x14ac:dyDescent="0.25">
      <c r="B29" s="20" t="s">
        <v>57</v>
      </c>
      <c r="C29" s="20" t="s">
        <v>27</v>
      </c>
      <c r="D29" s="21">
        <v>19700000</v>
      </c>
      <c r="E29" s="21"/>
      <c r="F29" s="21">
        <f t="shared" si="1"/>
        <v>19700000</v>
      </c>
      <c r="G29" s="21"/>
      <c r="H29" s="21">
        <f>F29+G29</f>
        <v>19700000</v>
      </c>
      <c r="I29" s="21"/>
      <c r="J29" s="21">
        <f>H29+I29</f>
        <v>19700000</v>
      </c>
      <c r="K29" s="21"/>
      <c r="L29" s="21">
        <f t="shared" si="0"/>
        <v>19700000</v>
      </c>
    </row>
    <row r="30" spans="2:12" ht="114.75" customHeight="1" x14ac:dyDescent="0.25">
      <c r="B30" s="20" t="s">
        <v>28</v>
      </c>
      <c r="C30" s="20" t="s">
        <v>72</v>
      </c>
      <c r="D30" s="21">
        <f>SUM(D31:D34)</f>
        <v>246781700</v>
      </c>
      <c r="E30" s="21">
        <f>SUM(E31:E34)</f>
        <v>0</v>
      </c>
      <c r="F30" s="21">
        <f t="shared" si="1"/>
        <v>246781700</v>
      </c>
      <c r="G30" s="21">
        <f>SUM(G31:G34)</f>
        <v>0</v>
      </c>
      <c r="H30" s="21">
        <f>SUM(H31:H34)</f>
        <v>246781700</v>
      </c>
      <c r="I30" s="21">
        <f>SUM(I31:I34)</f>
        <v>0</v>
      </c>
      <c r="J30" s="21">
        <f>SUM(J31:J34)</f>
        <v>246781700</v>
      </c>
      <c r="K30" s="21">
        <f>SUM(K31:K34)</f>
        <v>0</v>
      </c>
      <c r="L30" s="21">
        <f t="shared" si="0"/>
        <v>246781700</v>
      </c>
    </row>
    <row r="31" spans="2:12" ht="118.5" customHeight="1" x14ac:dyDescent="0.25">
      <c r="B31" s="1" t="s">
        <v>78</v>
      </c>
      <c r="C31" s="1" t="s">
        <v>29</v>
      </c>
      <c r="D31" s="3">
        <v>223005700</v>
      </c>
      <c r="E31" s="3"/>
      <c r="F31" s="3">
        <f t="shared" si="1"/>
        <v>223005700</v>
      </c>
      <c r="G31" s="3"/>
      <c r="H31" s="3">
        <f>SUM(G31+F31)</f>
        <v>223005700</v>
      </c>
      <c r="I31" s="3"/>
      <c r="J31" s="3">
        <f>SUM(I31+H31)</f>
        <v>223005700</v>
      </c>
      <c r="K31" s="3"/>
      <c r="L31" s="3">
        <f t="shared" si="0"/>
        <v>223005700</v>
      </c>
    </row>
    <row r="32" spans="2:12" ht="113.25" customHeight="1" x14ac:dyDescent="0.25">
      <c r="B32" s="1" t="s">
        <v>56</v>
      </c>
      <c r="C32" s="1" t="s">
        <v>73</v>
      </c>
      <c r="D32" s="3">
        <v>13900000</v>
      </c>
      <c r="E32" s="3"/>
      <c r="F32" s="3">
        <f t="shared" si="1"/>
        <v>13900000</v>
      </c>
      <c r="G32" s="3"/>
      <c r="H32" s="3">
        <f>SUM(G32+F32)</f>
        <v>13900000</v>
      </c>
      <c r="I32" s="3"/>
      <c r="J32" s="3">
        <f>SUM(I32+H32)</f>
        <v>13900000</v>
      </c>
      <c r="K32" s="3"/>
      <c r="L32" s="3">
        <f t="shared" si="0"/>
        <v>13900000</v>
      </c>
    </row>
    <row r="33" spans="2:12" ht="149.25" customHeight="1" x14ac:dyDescent="0.25">
      <c r="B33" s="1" t="s">
        <v>89</v>
      </c>
      <c r="C33" s="1" t="s">
        <v>88</v>
      </c>
      <c r="D33" s="3">
        <v>2526000</v>
      </c>
      <c r="E33" s="3"/>
      <c r="F33" s="3">
        <f t="shared" si="1"/>
        <v>2526000</v>
      </c>
      <c r="G33" s="3"/>
      <c r="H33" s="3">
        <f>SUM(G33+F33)</f>
        <v>2526000</v>
      </c>
      <c r="I33" s="3"/>
      <c r="J33" s="3">
        <f>SUM(I33+H33)</f>
        <v>2526000</v>
      </c>
      <c r="K33" s="3"/>
      <c r="L33" s="3">
        <f t="shared" si="0"/>
        <v>2526000</v>
      </c>
    </row>
    <row r="34" spans="2:12" ht="115.5" customHeight="1" x14ac:dyDescent="0.25">
      <c r="B34" s="1" t="s">
        <v>55</v>
      </c>
      <c r="C34" s="1" t="s">
        <v>74</v>
      </c>
      <c r="D34" s="3">
        <v>7350000</v>
      </c>
      <c r="E34" s="3"/>
      <c r="F34" s="3">
        <f t="shared" si="1"/>
        <v>7350000</v>
      </c>
      <c r="G34" s="3"/>
      <c r="H34" s="3">
        <f>SUM(G34+F34)</f>
        <v>7350000</v>
      </c>
      <c r="I34" s="3"/>
      <c r="J34" s="3">
        <f>SUM(I34+H34)</f>
        <v>7350000</v>
      </c>
      <c r="K34" s="3"/>
      <c r="L34" s="3">
        <f t="shared" si="0"/>
        <v>7350000</v>
      </c>
    </row>
    <row r="35" spans="2:12" ht="31.5" x14ac:dyDescent="0.25">
      <c r="B35" s="20" t="s">
        <v>30</v>
      </c>
      <c r="C35" s="20" t="s">
        <v>31</v>
      </c>
      <c r="D35" s="21">
        <f>D36</f>
        <v>8325000</v>
      </c>
      <c r="E35" s="21">
        <f>E36</f>
        <v>0</v>
      </c>
      <c r="F35" s="21">
        <f t="shared" si="1"/>
        <v>8325000</v>
      </c>
      <c r="G35" s="21">
        <f>G36</f>
        <v>0</v>
      </c>
      <c r="H35" s="21">
        <f>H36</f>
        <v>8325000</v>
      </c>
      <c r="I35" s="21">
        <f>I36</f>
        <v>0</v>
      </c>
      <c r="J35" s="21">
        <f>J36</f>
        <v>8325000</v>
      </c>
      <c r="K35" s="21">
        <f>K36</f>
        <v>0</v>
      </c>
      <c r="L35" s="21">
        <f t="shared" si="0"/>
        <v>8325000</v>
      </c>
    </row>
    <row r="36" spans="2:12" ht="80.25" customHeight="1" x14ac:dyDescent="0.25">
      <c r="B36" s="1" t="s">
        <v>54</v>
      </c>
      <c r="C36" s="1" t="s">
        <v>32</v>
      </c>
      <c r="D36" s="3">
        <v>8325000</v>
      </c>
      <c r="E36" s="3"/>
      <c r="F36" s="3">
        <f t="shared" si="1"/>
        <v>8325000</v>
      </c>
      <c r="G36" s="3"/>
      <c r="H36" s="3">
        <f>SUM(G36+F36)</f>
        <v>8325000</v>
      </c>
      <c r="I36" s="3"/>
      <c r="J36" s="3">
        <f>SUM(I36+H36)</f>
        <v>8325000</v>
      </c>
      <c r="K36" s="3"/>
      <c r="L36" s="3">
        <f t="shared" si="0"/>
        <v>8325000</v>
      </c>
    </row>
    <row r="37" spans="2:12" ht="36" customHeight="1" x14ac:dyDescent="0.25">
      <c r="B37" s="18" t="s">
        <v>33</v>
      </c>
      <c r="C37" s="18" t="s">
        <v>34</v>
      </c>
      <c r="D37" s="19">
        <f>SUM(D38:D40)</f>
        <v>73382800</v>
      </c>
      <c r="E37" s="19">
        <f>SUM(E38:E40)</f>
        <v>0</v>
      </c>
      <c r="F37" s="19">
        <f t="shared" si="1"/>
        <v>73382800</v>
      </c>
      <c r="G37" s="19">
        <f>SUM(G38:G40)</f>
        <v>0</v>
      </c>
      <c r="H37" s="19">
        <f>SUM(H38:H40)</f>
        <v>73382800</v>
      </c>
      <c r="I37" s="19">
        <f>SUM(I38:I40)</f>
        <v>0</v>
      </c>
      <c r="J37" s="19">
        <f>SUM(J38:J40)</f>
        <v>73382800</v>
      </c>
      <c r="K37" s="19">
        <f>SUM(K38:K40)</f>
        <v>0</v>
      </c>
      <c r="L37" s="19">
        <f t="shared" si="0"/>
        <v>73382800</v>
      </c>
    </row>
    <row r="38" spans="2:12" ht="31.5" x14ac:dyDescent="0.25">
      <c r="B38" s="20" t="s">
        <v>53</v>
      </c>
      <c r="C38" s="20" t="s">
        <v>35</v>
      </c>
      <c r="D38" s="21">
        <v>58982800</v>
      </c>
      <c r="E38" s="21"/>
      <c r="F38" s="21">
        <f t="shared" si="1"/>
        <v>58982800</v>
      </c>
      <c r="G38" s="21"/>
      <c r="H38" s="21">
        <f>SUM(F38,G38)</f>
        <v>58982800</v>
      </c>
      <c r="I38" s="21"/>
      <c r="J38" s="21">
        <f>SUM(H38,I38)</f>
        <v>58982800</v>
      </c>
      <c r="K38" s="21"/>
      <c r="L38" s="21">
        <f t="shared" si="0"/>
        <v>58982800</v>
      </c>
    </row>
    <row r="39" spans="2:12" x14ac:dyDescent="0.25">
      <c r="B39" s="20" t="s">
        <v>84</v>
      </c>
      <c r="C39" s="20" t="s">
        <v>36</v>
      </c>
      <c r="D39" s="21">
        <v>400000</v>
      </c>
      <c r="E39" s="21"/>
      <c r="F39" s="21">
        <f t="shared" si="1"/>
        <v>400000</v>
      </c>
      <c r="G39" s="21"/>
      <c r="H39" s="21">
        <f>SUM(F39,G39)</f>
        <v>400000</v>
      </c>
      <c r="I39" s="21"/>
      <c r="J39" s="21">
        <f>SUM(H39,I39)</f>
        <v>400000</v>
      </c>
      <c r="K39" s="21"/>
      <c r="L39" s="21">
        <f t="shared" si="0"/>
        <v>400000</v>
      </c>
    </row>
    <row r="40" spans="2:12" x14ac:dyDescent="0.25">
      <c r="B40" s="20" t="s">
        <v>52</v>
      </c>
      <c r="C40" s="20" t="s">
        <v>37</v>
      </c>
      <c r="D40" s="21">
        <v>14000000</v>
      </c>
      <c r="E40" s="21"/>
      <c r="F40" s="21">
        <f t="shared" si="1"/>
        <v>14000000</v>
      </c>
      <c r="G40" s="21"/>
      <c r="H40" s="21">
        <f>SUM(F40,G40)</f>
        <v>14000000</v>
      </c>
      <c r="I40" s="21"/>
      <c r="J40" s="21">
        <f>SUM(H40,I40)</f>
        <v>14000000</v>
      </c>
      <c r="K40" s="21"/>
      <c r="L40" s="21">
        <f t="shared" si="0"/>
        <v>14000000</v>
      </c>
    </row>
    <row r="41" spans="2:12" ht="35.25" customHeight="1" x14ac:dyDescent="0.25">
      <c r="B41" s="18" t="s">
        <v>38</v>
      </c>
      <c r="C41" s="18" t="s">
        <v>79</v>
      </c>
      <c r="D41" s="19">
        <f>SUM(D42:D43)</f>
        <v>35000000</v>
      </c>
      <c r="E41" s="19">
        <f>SUM(E42:E43)</f>
        <v>0</v>
      </c>
      <c r="F41" s="19">
        <f t="shared" si="1"/>
        <v>35000000</v>
      </c>
      <c r="G41" s="19">
        <f>SUM(G42:G43)</f>
        <v>7300000</v>
      </c>
      <c r="H41" s="19">
        <f>SUM(H42:H43)</f>
        <v>42300000</v>
      </c>
      <c r="I41" s="19">
        <f>SUM(I42:I43)</f>
        <v>0</v>
      </c>
      <c r="J41" s="19">
        <f>SUM(J42:J43)</f>
        <v>42300000</v>
      </c>
      <c r="K41" s="19">
        <f>SUM(K42:K43)</f>
        <v>0</v>
      </c>
      <c r="L41" s="19">
        <f t="shared" si="0"/>
        <v>42300000</v>
      </c>
    </row>
    <row r="42" spans="2:12" ht="49.5" customHeight="1" x14ac:dyDescent="0.25">
      <c r="B42" s="22" t="s">
        <v>80</v>
      </c>
      <c r="C42" s="23" t="s">
        <v>81</v>
      </c>
      <c r="D42" s="21">
        <v>18200000</v>
      </c>
      <c r="E42" s="21"/>
      <c r="F42" s="21">
        <f t="shared" si="1"/>
        <v>18200000</v>
      </c>
      <c r="G42" s="21">
        <v>7300000</v>
      </c>
      <c r="H42" s="21">
        <f>SUM(F42,G42)</f>
        <v>25500000</v>
      </c>
      <c r="I42" s="21"/>
      <c r="J42" s="21">
        <f>SUM(H42,I42)</f>
        <v>25500000</v>
      </c>
      <c r="K42" s="21"/>
      <c r="L42" s="21">
        <f t="shared" si="0"/>
        <v>25500000</v>
      </c>
    </row>
    <row r="43" spans="2:12" ht="31.5" x14ac:dyDescent="0.25">
      <c r="B43" s="22" t="s">
        <v>90</v>
      </c>
      <c r="C43" s="24" t="s">
        <v>87</v>
      </c>
      <c r="D43" s="21">
        <v>16800000</v>
      </c>
      <c r="E43" s="21"/>
      <c r="F43" s="21">
        <f t="shared" si="1"/>
        <v>16800000</v>
      </c>
      <c r="G43" s="21"/>
      <c r="H43" s="21">
        <f>SUM(F43,G43)</f>
        <v>16800000</v>
      </c>
      <c r="I43" s="21"/>
      <c r="J43" s="21">
        <f>SUM(H43,I43)</f>
        <v>16800000</v>
      </c>
      <c r="K43" s="21"/>
      <c r="L43" s="21">
        <f t="shared" si="0"/>
        <v>16800000</v>
      </c>
    </row>
    <row r="44" spans="2:12" ht="31.5" x14ac:dyDescent="0.25">
      <c r="B44" s="18" t="s">
        <v>39</v>
      </c>
      <c r="C44" s="18" t="s">
        <v>40</v>
      </c>
      <c r="D44" s="19">
        <f>SUM(D45,D46)</f>
        <v>87774800</v>
      </c>
      <c r="E44" s="19">
        <f>SUM(E45,E46)</f>
        <v>0</v>
      </c>
      <c r="F44" s="19">
        <f t="shared" si="1"/>
        <v>87774800</v>
      </c>
      <c r="G44" s="19">
        <f>SUM(G45,G46)</f>
        <v>0</v>
      </c>
      <c r="H44" s="19">
        <f>SUM(H45,H46)</f>
        <v>87774800</v>
      </c>
      <c r="I44" s="19">
        <f>SUM(I45,I46)</f>
        <v>0</v>
      </c>
      <c r="J44" s="19">
        <f>SUM(J45,J46)</f>
        <v>87774800</v>
      </c>
      <c r="K44" s="19">
        <f>SUM(K45,K46)</f>
        <v>20000000</v>
      </c>
      <c r="L44" s="19">
        <f t="shared" si="0"/>
        <v>107774800</v>
      </c>
    </row>
    <row r="45" spans="2:12" ht="97.5" customHeight="1" x14ac:dyDescent="0.25">
      <c r="B45" s="20" t="s">
        <v>41</v>
      </c>
      <c r="C45" s="20" t="s">
        <v>75</v>
      </c>
      <c r="D45" s="21">
        <v>42000000</v>
      </c>
      <c r="E45" s="21"/>
      <c r="F45" s="21">
        <f t="shared" si="1"/>
        <v>42000000</v>
      </c>
      <c r="G45" s="21"/>
      <c r="H45" s="21">
        <f>SUM(F45,G45)</f>
        <v>42000000</v>
      </c>
      <c r="I45" s="21"/>
      <c r="J45" s="21">
        <f>SUM(H45,I45)</f>
        <v>42000000</v>
      </c>
      <c r="K45" s="21">
        <v>20000000</v>
      </c>
      <c r="L45" s="21">
        <f t="shared" si="0"/>
        <v>62000000</v>
      </c>
    </row>
    <row r="46" spans="2:12" ht="65.25" customHeight="1" x14ac:dyDescent="0.25">
      <c r="B46" s="20" t="s">
        <v>42</v>
      </c>
      <c r="C46" s="20" t="s">
        <v>76</v>
      </c>
      <c r="D46" s="21">
        <f>SUM(D47,D48)</f>
        <v>45774800</v>
      </c>
      <c r="E46" s="21">
        <f>SUM(E47,E48)</f>
        <v>0</v>
      </c>
      <c r="F46" s="21">
        <f t="shared" si="1"/>
        <v>45774800</v>
      </c>
      <c r="G46" s="21">
        <f>SUM(G47,G48)</f>
        <v>0</v>
      </c>
      <c r="H46" s="21">
        <f>SUM(H47,H48)</f>
        <v>45774800</v>
      </c>
      <c r="I46" s="21">
        <f>SUM(I47,I48)</f>
        <v>0</v>
      </c>
      <c r="J46" s="21">
        <f>SUM(J47,J48)</f>
        <v>45774800</v>
      </c>
      <c r="K46" s="21">
        <f>SUM(K47,K48)</f>
        <v>0</v>
      </c>
      <c r="L46" s="21">
        <f t="shared" si="0"/>
        <v>45774800</v>
      </c>
    </row>
    <row r="47" spans="2:12" ht="68.25" customHeight="1" x14ac:dyDescent="0.25">
      <c r="B47" s="1" t="s">
        <v>70</v>
      </c>
      <c r="C47" s="1" t="s">
        <v>51</v>
      </c>
      <c r="D47" s="3">
        <v>31174600</v>
      </c>
      <c r="E47" s="3"/>
      <c r="F47" s="3">
        <f t="shared" si="1"/>
        <v>31174600</v>
      </c>
      <c r="G47" s="3"/>
      <c r="H47" s="3">
        <f>SUM(F47,G47)</f>
        <v>31174600</v>
      </c>
      <c r="I47" s="3"/>
      <c r="J47" s="3">
        <f>SUM(H47,I47)</f>
        <v>31174600</v>
      </c>
      <c r="K47" s="3"/>
      <c r="L47" s="3">
        <f t="shared" si="0"/>
        <v>31174600</v>
      </c>
    </row>
    <row r="48" spans="2:12" ht="81.75" customHeight="1" x14ac:dyDescent="0.25">
      <c r="B48" s="1" t="s">
        <v>71</v>
      </c>
      <c r="C48" s="1" t="s">
        <v>77</v>
      </c>
      <c r="D48" s="3">
        <v>14600200</v>
      </c>
      <c r="E48" s="3"/>
      <c r="F48" s="3">
        <f t="shared" si="1"/>
        <v>14600200</v>
      </c>
      <c r="G48" s="3"/>
      <c r="H48" s="3">
        <f>SUM(F48,G48)</f>
        <v>14600200</v>
      </c>
      <c r="I48" s="3"/>
      <c r="J48" s="3">
        <f>SUM(H48,I48)</f>
        <v>14600200</v>
      </c>
      <c r="K48" s="3"/>
      <c r="L48" s="3">
        <f t="shared" si="0"/>
        <v>14600200</v>
      </c>
    </row>
    <row r="49" spans="1:12" ht="18.75" customHeight="1" x14ac:dyDescent="0.25">
      <c r="B49" s="18" t="s">
        <v>43</v>
      </c>
      <c r="C49" s="18" t="s">
        <v>44</v>
      </c>
      <c r="D49" s="19">
        <f>SUM(D50:D51)</f>
        <v>130000000</v>
      </c>
      <c r="E49" s="19">
        <f>SUM(E50:E51)</f>
        <v>0</v>
      </c>
      <c r="F49" s="19">
        <f t="shared" si="1"/>
        <v>130000000</v>
      </c>
      <c r="G49" s="19">
        <f>SUM(G50:G51)</f>
        <v>0</v>
      </c>
      <c r="H49" s="19">
        <f>SUM(H50:H51)</f>
        <v>130000000</v>
      </c>
      <c r="I49" s="19">
        <f>SUM(I50:I51)</f>
        <v>0</v>
      </c>
      <c r="J49" s="19">
        <f>SUM(J50:J51)</f>
        <v>130000000</v>
      </c>
      <c r="K49" s="19">
        <f>SUM(K50:K51)</f>
        <v>2500000</v>
      </c>
      <c r="L49" s="19">
        <f t="shared" si="0"/>
        <v>132500000</v>
      </c>
    </row>
    <row r="50" spans="1:12" ht="48.75" customHeight="1" x14ac:dyDescent="0.25">
      <c r="B50" s="20" t="s">
        <v>91</v>
      </c>
      <c r="C50" s="20" t="s">
        <v>92</v>
      </c>
      <c r="D50" s="25">
        <v>120000000</v>
      </c>
      <c r="E50" s="25"/>
      <c r="F50" s="25">
        <f t="shared" si="1"/>
        <v>120000000</v>
      </c>
      <c r="G50" s="25"/>
      <c r="H50" s="21">
        <f>SUM(F50,G50)</f>
        <v>120000000</v>
      </c>
      <c r="I50" s="25"/>
      <c r="J50" s="21">
        <f>SUM(H50,I50)</f>
        <v>120000000</v>
      </c>
      <c r="K50" s="21">
        <v>2500000</v>
      </c>
      <c r="L50" s="21">
        <f t="shared" si="0"/>
        <v>122500000</v>
      </c>
    </row>
    <row r="51" spans="1:12" ht="66" customHeight="1" x14ac:dyDescent="0.25">
      <c r="B51" s="20" t="s">
        <v>45</v>
      </c>
      <c r="C51" s="20" t="s">
        <v>46</v>
      </c>
      <c r="D51" s="21">
        <v>10000000</v>
      </c>
      <c r="E51" s="21"/>
      <c r="F51" s="21">
        <f t="shared" si="1"/>
        <v>10000000</v>
      </c>
      <c r="G51" s="21"/>
      <c r="H51" s="21">
        <f>SUM(F51,G51)</f>
        <v>10000000</v>
      </c>
      <c r="I51" s="21"/>
      <c r="J51" s="21">
        <f>SUM(H51,I51)</f>
        <v>10000000</v>
      </c>
      <c r="K51" s="21"/>
      <c r="L51" s="21">
        <f t="shared" si="0"/>
        <v>10000000</v>
      </c>
    </row>
    <row r="52" spans="1:12" ht="18" customHeight="1" x14ac:dyDescent="0.25">
      <c r="B52" s="18" t="s">
        <v>47</v>
      </c>
      <c r="C52" s="18" t="s">
        <v>48</v>
      </c>
      <c r="D52" s="19">
        <f>D53</f>
        <v>3000000</v>
      </c>
      <c r="E52" s="19">
        <f>E53</f>
        <v>0</v>
      </c>
      <c r="F52" s="19">
        <f t="shared" si="1"/>
        <v>3000000</v>
      </c>
      <c r="G52" s="19">
        <f>G53</f>
        <v>0</v>
      </c>
      <c r="H52" s="19">
        <f>H53</f>
        <v>3000000</v>
      </c>
      <c r="I52" s="19">
        <f>I53</f>
        <v>12000000</v>
      </c>
      <c r="J52" s="19">
        <f>J53</f>
        <v>15000000</v>
      </c>
      <c r="K52" s="19">
        <f>K53</f>
        <v>0</v>
      </c>
      <c r="L52" s="19">
        <f t="shared" si="0"/>
        <v>15000000</v>
      </c>
    </row>
    <row r="53" spans="1:12" ht="34.5" customHeight="1" x14ac:dyDescent="0.25">
      <c r="B53" s="20" t="s">
        <v>49</v>
      </c>
      <c r="C53" s="20" t="s">
        <v>50</v>
      </c>
      <c r="D53" s="21">
        <v>3000000</v>
      </c>
      <c r="E53" s="21"/>
      <c r="F53" s="21">
        <f t="shared" si="1"/>
        <v>3000000</v>
      </c>
      <c r="G53" s="21"/>
      <c r="H53" s="21">
        <f>SUM(F53,G53)</f>
        <v>3000000</v>
      </c>
      <c r="I53" s="38">
        <v>12000000</v>
      </c>
      <c r="J53" s="21">
        <f>SUM(H53,I53)</f>
        <v>15000000</v>
      </c>
      <c r="K53" s="21"/>
      <c r="L53" s="21">
        <f t="shared" si="0"/>
        <v>15000000</v>
      </c>
    </row>
    <row r="54" spans="1:12" ht="17.25" customHeight="1" x14ac:dyDescent="0.25">
      <c r="A54" s="6"/>
      <c r="B54" s="18" t="s">
        <v>93</v>
      </c>
      <c r="C54" s="18" t="s">
        <v>94</v>
      </c>
      <c r="D54" s="26">
        <f>SUM(D55)</f>
        <v>3529874776</v>
      </c>
      <c r="E54" s="26">
        <f>SUM(E55)</f>
        <v>85037300</v>
      </c>
      <c r="F54" s="26">
        <f t="shared" si="1"/>
        <v>3614912076</v>
      </c>
      <c r="G54" s="26">
        <f>SUM(G55)</f>
        <v>50963600</v>
      </c>
      <c r="H54" s="26">
        <f>SUM(H55,H116,H121)</f>
        <v>3607293476</v>
      </c>
      <c r="I54" s="26">
        <f>SUM(I55,I116,I121)</f>
        <v>2291123903.71</v>
      </c>
      <c r="J54" s="26">
        <f>SUM(J55,J116,J121)</f>
        <v>5898417379.71</v>
      </c>
      <c r="K54" s="26">
        <f>SUM(K55,K116,K121)</f>
        <v>0</v>
      </c>
      <c r="L54" s="26">
        <f t="shared" si="0"/>
        <v>5898417379.71</v>
      </c>
    </row>
    <row r="55" spans="1:12" ht="35.25" customHeight="1" x14ac:dyDescent="0.25">
      <c r="A55" s="6"/>
      <c r="B55" s="18" t="s">
        <v>95</v>
      </c>
      <c r="C55" s="18" t="s">
        <v>96</v>
      </c>
      <c r="D55" s="19">
        <f>SUM(D56,D59,D85,D108)</f>
        <v>3529874776</v>
      </c>
      <c r="E55" s="19">
        <f>SUM(E56,E59,E85,E108)</f>
        <v>85037300</v>
      </c>
      <c r="F55" s="19">
        <f>D55+E55</f>
        <v>3614912076</v>
      </c>
      <c r="G55" s="19">
        <f>SUM(G56,G59,G85,G108)</f>
        <v>50963600</v>
      </c>
      <c r="H55" s="19">
        <f>SUM(H56,H59,H85,H108,H114)</f>
        <v>3607293476</v>
      </c>
      <c r="I55" s="19">
        <f>SUM(I56,I59,I85,I108,I114)</f>
        <v>1511042200</v>
      </c>
      <c r="J55" s="19">
        <f t="shared" ref="J55" si="2">SUM(J56,J59,J85,J108,J114)</f>
        <v>5118335676</v>
      </c>
      <c r="K55" s="19">
        <f>SUM(K56,K59,K85,K108,K114)</f>
        <v>0</v>
      </c>
      <c r="L55" s="19">
        <f t="shared" si="0"/>
        <v>5118335676</v>
      </c>
    </row>
    <row r="56" spans="1:12" ht="34.5" customHeight="1" x14ac:dyDescent="0.25">
      <c r="A56" s="6"/>
      <c r="B56" s="18" t="s">
        <v>97</v>
      </c>
      <c r="C56" s="18" t="s">
        <v>98</v>
      </c>
      <c r="D56" s="26">
        <f>D57+D58</f>
        <v>1186799600</v>
      </c>
      <c r="E56" s="26">
        <f>E57+E58</f>
        <v>0</v>
      </c>
      <c r="F56" s="26">
        <f t="shared" si="1"/>
        <v>1186799600</v>
      </c>
      <c r="G56" s="26">
        <f>G57+G58</f>
        <v>0</v>
      </c>
      <c r="H56" s="26">
        <f>H57+H58</f>
        <v>1186799600</v>
      </c>
      <c r="I56" s="26">
        <f>I57+I58</f>
        <v>0</v>
      </c>
      <c r="J56" s="26">
        <f>J57+J58</f>
        <v>1186799600</v>
      </c>
      <c r="K56" s="26">
        <f>K57+K58</f>
        <v>0</v>
      </c>
      <c r="L56" s="26">
        <f t="shared" si="0"/>
        <v>1186799600</v>
      </c>
    </row>
    <row r="57" spans="1:12" ht="51" customHeight="1" x14ac:dyDescent="0.25">
      <c r="A57" s="6"/>
      <c r="B57" s="1" t="s">
        <v>99</v>
      </c>
      <c r="C57" s="1" t="s">
        <v>100</v>
      </c>
      <c r="D57" s="21">
        <v>429248700</v>
      </c>
      <c r="E57" s="21"/>
      <c r="F57" s="21">
        <f t="shared" si="1"/>
        <v>429248700</v>
      </c>
      <c r="G57" s="21"/>
      <c r="H57" s="21">
        <f>SUM(G57+F57)</f>
        <v>429248700</v>
      </c>
      <c r="I57" s="21"/>
      <c r="J57" s="21">
        <f>SUM(I57+H57)</f>
        <v>429248700</v>
      </c>
      <c r="K57" s="21"/>
      <c r="L57" s="21">
        <f t="shared" si="0"/>
        <v>429248700</v>
      </c>
    </row>
    <row r="58" spans="1:12" ht="50.25" customHeight="1" x14ac:dyDescent="0.25">
      <c r="A58" s="6"/>
      <c r="B58" s="1" t="s">
        <v>101</v>
      </c>
      <c r="C58" s="1" t="s">
        <v>102</v>
      </c>
      <c r="D58" s="21">
        <f>629888900+127662000</f>
        <v>757550900</v>
      </c>
      <c r="E58" s="21"/>
      <c r="F58" s="21">
        <f t="shared" si="1"/>
        <v>757550900</v>
      </c>
      <c r="G58" s="21"/>
      <c r="H58" s="21">
        <f>SUM(G58+F58)</f>
        <v>757550900</v>
      </c>
      <c r="I58" s="21"/>
      <c r="J58" s="21">
        <f>SUM(I58+H58)</f>
        <v>757550900</v>
      </c>
      <c r="K58" s="21"/>
      <c r="L58" s="21">
        <f t="shared" si="0"/>
        <v>757550900</v>
      </c>
    </row>
    <row r="59" spans="1:12" ht="49.5" customHeight="1" x14ac:dyDescent="0.25">
      <c r="A59" s="6"/>
      <c r="B59" s="18" t="s">
        <v>103</v>
      </c>
      <c r="C59" s="18" t="s">
        <v>104</v>
      </c>
      <c r="D59" s="26">
        <f>SUM(D60:D67)</f>
        <v>67981200</v>
      </c>
      <c r="E59" s="26">
        <f>SUM(E60:E67)</f>
        <v>85037300</v>
      </c>
      <c r="F59" s="26">
        <f>D59+E59</f>
        <v>153018500</v>
      </c>
      <c r="G59" s="26">
        <f>SUM(G60:G75)</f>
        <v>57129200</v>
      </c>
      <c r="H59" s="26">
        <f>SUM(H60:H75)</f>
        <v>151565500</v>
      </c>
      <c r="I59" s="26">
        <f>SUM(I60:I84)</f>
        <v>1194041350</v>
      </c>
      <c r="J59" s="26">
        <f>SUM(J60:J84)</f>
        <v>1345606850</v>
      </c>
      <c r="K59" s="26">
        <f>SUM(K60:K84)</f>
        <v>0</v>
      </c>
      <c r="L59" s="26">
        <f t="shared" si="0"/>
        <v>1345606850</v>
      </c>
    </row>
    <row r="60" spans="1:12" ht="35.25" customHeight="1" x14ac:dyDescent="0.25">
      <c r="A60" s="6"/>
      <c r="B60" s="1" t="s">
        <v>105</v>
      </c>
      <c r="C60" s="1" t="s">
        <v>106</v>
      </c>
      <c r="D60" s="3">
        <v>39490400</v>
      </c>
      <c r="E60" s="3"/>
      <c r="F60" s="3">
        <f t="shared" si="1"/>
        <v>39490400</v>
      </c>
      <c r="G60" s="3"/>
      <c r="H60" s="3">
        <f t="shared" ref="H60:J73" si="3">SUM(G60+F60)</f>
        <v>39490400</v>
      </c>
      <c r="I60" s="3"/>
      <c r="J60" s="3">
        <f t="shared" si="3"/>
        <v>39490400</v>
      </c>
      <c r="K60" s="3"/>
      <c r="L60" s="3">
        <f t="shared" si="0"/>
        <v>39490400</v>
      </c>
    </row>
    <row r="61" spans="1:12" ht="48.75" customHeight="1" x14ac:dyDescent="0.25">
      <c r="A61" s="6"/>
      <c r="B61" s="1" t="s">
        <v>158</v>
      </c>
      <c r="C61" s="1" t="s">
        <v>159</v>
      </c>
      <c r="D61" s="3"/>
      <c r="E61" s="3">
        <v>76610000</v>
      </c>
      <c r="F61" s="3">
        <f t="shared" si="1"/>
        <v>76610000</v>
      </c>
      <c r="G61" s="3">
        <v>-1453000</v>
      </c>
      <c r="H61" s="3">
        <f t="shared" si="3"/>
        <v>75157000</v>
      </c>
      <c r="I61" s="3"/>
      <c r="J61" s="3">
        <f t="shared" si="3"/>
        <v>75157000</v>
      </c>
      <c r="K61" s="3"/>
      <c r="L61" s="3">
        <f t="shared" si="0"/>
        <v>75157000</v>
      </c>
    </row>
    <row r="62" spans="1:12" ht="99" hidden="1" customHeight="1" x14ac:dyDescent="0.25">
      <c r="A62" s="6"/>
      <c r="B62" s="1" t="s">
        <v>107</v>
      </c>
      <c r="C62" s="2" t="s">
        <v>108</v>
      </c>
      <c r="D62" s="3">
        <v>28490800</v>
      </c>
      <c r="E62" s="3"/>
      <c r="F62" s="3">
        <f t="shared" si="1"/>
        <v>28490800</v>
      </c>
      <c r="G62" s="3">
        <v>-28490800</v>
      </c>
      <c r="H62" s="3">
        <f t="shared" si="3"/>
        <v>0</v>
      </c>
      <c r="I62" s="3"/>
      <c r="J62" s="3">
        <f t="shared" si="3"/>
        <v>0</v>
      </c>
      <c r="K62" s="3"/>
      <c r="L62" s="3">
        <f t="shared" si="0"/>
        <v>0</v>
      </c>
    </row>
    <row r="63" spans="1:12" ht="48" customHeight="1" x14ac:dyDescent="0.25">
      <c r="A63" s="6"/>
      <c r="B63" s="1" t="s">
        <v>188</v>
      </c>
      <c r="C63" s="1" t="s">
        <v>189</v>
      </c>
      <c r="D63" s="27"/>
      <c r="E63" s="27"/>
      <c r="F63" s="27"/>
      <c r="G63" s="27"/>
      <c r="H63" s="27"/>
      <c r="I63" s="3">
        <v>8100000</v>
      </c>
      <c r="J63" s="3">
        <f t="shared" si="3"/>
        <v>8100000</v>
      </c>
      <c r="K63" s="3"/>
      <c r="L63" s="3">
        <f t="shared" si="0"/>
        <v>8100000</v>
      </c>
    </row>
    <row r="64" spans="1:12" ht="65.25" customHeight="1" x14ac:dyDescent="0.25">
      <c r="A64" s="6"/>
      <c r="B64" s="1" t="s">
        <v>206</v>
      </c>
      <c r="C64" s="1" t="s">
        <v>207</v>
      </c>
      <c r="D64" s="3"/>
      <c r="E64" s="3"/>
      <c r="F64" s="3"/>
      <c r="G64" s="3"/>
      <c r="H64" s="3"/>
      <c r="I64" s="3">
        <v>169565700</v>
      </c>
      <c r="J64" s="3">
        <f>SUM(I64+H64)</f>
        <v>169565700</v>
      </c>
      <c r="K64" s="3"/>
      <c r="L64" s="3">
        <f t="shared" si="0"/>
        <v>169565700</v>
      </c>
    </row>
    <row r="65" spans="1:12" ht="33" customHeight="1" x14ac:dyDescent="0.25">
      <c r="A65" s="6"/>
      <c r="B65" s="1" t="s">
        <v>231</v>
      </c>
      <c r="C65" s="1" t="s">
        <v>208</v>
      </c>
      <c r="D65" s="3"/>
      <c r="E65" s="3"/>
      <c r="F65" s="3"/>
      <c r="G65" s="3"/>
      <c r="H65" s="3"/>
      <c r="I65" s="3">
        <v>1600000</v>
      </c>
      <c r="J65" s="3">
        <f t="shared" si="3"/>
        <v>1600000</v>
      </c>
      <c r="K65" s="3"/>
      <c r="L65" s="3">
        <f t="shared" si="0"/>
        <v>1600000</v>
      </c>
    </row>
    <row r="66" spans="1:12" ht="174.75" customHeight="1" x14ac:dyDescent="0.25">
      <c r="A66" s="6"/>
      <c r="B66" s="1" t="s">
        <v>209</v>
      </c>
      <c r="C66" s="1" t="s">
        <v>210</v>
      </c>
      <c r="D66" s="3"/>
      <c r="E66" s="3"/>
      <c r="F66" s="3"/>
      <c r="G66" s="3"/>
      <c r="H66" s="3"/>
      <c r="I66" s="3">
        <v>13066100</v>
      </c>
      <c r="J66" s="3">
        <f t="shared" si="3"/>
        <v>13066100</v>
      </c>
      <c r="K66" s="3"/>
      <c r="L66" s="3">
        <f t="shared" si="0"/>
        <v>13066100</v>
      </c>
    </row>
    <row r="67" spans="1:12" ht="83.25" customHeight="1" x14ac:dyDescent="0.25">
      <c r="A67" s="6"/>
      <c r="B67" s="1" t="s">
        <v>156</v>
      </c>
      <c r="C67" s="2" t="s">
        <v>157</v>
      </c>
      <c r="D67" s="3"/>
      <c r="E67" s="3">
        <v>8427300</v>
      </c>
      <c r="F67" s="3">
        <f>D67+E67</f>
        <v>8427300</v>
      </c>
      <c r="G67" s="3"/>
      <c r="H67" s="3">
        <f t="shared" si="3"/>
        <v>8427300</v>
      </c>
      <c r="I67" s="3"/>
      <c r="J67" s="3">
        <f t="shared" si="3"/>
        <v>8427300</v>
      </c>
      <c r="K67" s="3"/>
      <c r="L67" s="3">
        <f t="shared" si="0"/>
        <v>8427300</v>
      </c>
    </row>
    <row r="68" spans="1:12" ht="80.25" customHeight="1" x14ac:dyDescent="0.25">
      <c r="A68" s="6"/>
      <c r="B68" s="1" t="s">
        <v>184</v>
      </c>
      <c r="C68" s="39" t="s">
        <v>185</v>
      </c>
      <c r="D68" s="3"/>
      <c r="E68" s="3"/>
      <c r="F68" s="3"/>
      <c r="G68" s="3"/>
      <c r="H68" s="3"/>
      <c r="I68" s="3">
        <v>1069650</v>
      </c>
      <c r="J68" s="3">
        <f t="shared" si="3"/>
        <v>1069650</v>
      </c>
      <c r="K68" s="3"/>
      <c r="L68" s="3">
        <f t="shared" si="0"/>
        <v>1069650</v>
      </c>
    </row>
    <row r="69" spans="1:12" ht="114" customHeight="1" x14ac:dyDescent="0.25">
      <c r="A69" s="6"/>
      <c r="B69" s="1" t="s">
        <v>211</v>
      </c>
      <c r="C69" s="40" t="s">
        <v>212</v>
      </c>
      <c r="D69" s="3"/>
      <c r="E69" s="3"/>
      <c r="F69" s="3"/>
      <c r="G69" s="3"/>
      <c r="H69" s="3"/>
      <c r="I69" s="3">
        <v>6535400</v>
      </c>
      <c r="J69" s="3">
        <f t="shared" si="3"/>
        <v>6535400</v>
      </c>
      <c r="K69" s="3"/>
      <c r="L69" s="3">
        <f t="shared" si="0"/>
        <v>6535400</v>
      </c>
    </row>
    <row r="70" spans="1:12" ht="65.25" customHeight="1" x14ac:dyDescent="0.25">
      <c r="A70" s="6"/>
      <c r="B70" s="1" t="s">
        <v>213</v>
      </c>
      <c r="C70" s="2" t="s">
        <v>214</v>
      </c>
      <c r="D70" s="3"/>
      <c r="E70" s="3"/>
      <c r="F70" s="3"/>
      <c r="G70" s="3"/>
      <c r="H70" s="3"/>
      <c r="I70" s="3">
        <v>4836900</v>
      </c>
      <c r="J70" s="3">
        <f t="shared" si="3"/>
        <v>4836900</v>
      </c>
      <c r="K70" s="3"/>
      <c r="L70" s="3">
        <f t="shared" si="0"/>
        <v>4836900</v>
      </c>
    </row>
    <row r="71" spans="1:12" ht="48" customHeight="1" x14ac:dyDescent="0.25">
      <c r="A71" s="6"/>
      <c r="B71" s="1" t="s">
        <v>215</v>
      </c>
      <c r="C71" s="2" t="s">
        <v>216</v>
      </c>
      <c r="D71" s="3"/>
      <c r="E71" s="3"/>
      <c r="F71" s="3"/>
      <c r="G71" s="3"/>
      <c r="H71" s="3"/>
      <c r="I71" s="3">
        <v>5127600</v>
      </c>
      <c r="J71" s="3">
        <f t="shared" si="3"/>
        <v>5127600</v>
      </c>
      <c r="K71" s="3"/>
      <c r="L71" s="3">
        <f t="shared" si="0"/>
        <v>5127600</v>
      </c>
    </row>
    <row r="72" spans="1:12" ht="48.75" customHeight="1" x14ac:dyDescent="0.25">
      <c r="A72" s="6"/>
      <c r="B72" s="1" t="s">
        <v>217</v>
      </c>
      <c r="C72" s="2" t="s">
        <v>218</v>
      </c>
      <c r="D72" s="3"/>
      <c r="E72" s="3"/>
      <c r="F72" s="3"/>
      <c r="G72" s="3"/>
      <c r="H72" s="3"/>
      <c r="I72" s="3">
        <v>274896000</v>
      </c>
      <c r="J72" s="3">
        <f t="shared" si="3"/>
        <v>274896000</v>
      </c>
      <c r="K72" s="3"/>
      <c r="L72" s="3">
        <f t="shared" si="0"/>
        <v>274896000</v>
      </c>
    </row>
    <row r="73" spans="1:12" ht="48" customHeight="1" x14ac:dyDescent="0.25">
      <c r="A73" s="6"/>
      <c r="B73" s="1" t="s">
        <v>219</v>
      </c>
      <c r="C73" s="2" t="s">
        <v>220</v>
      </c>
      <c r="D73" s="3"/>
      <c r="E73" s="3"/>
      <c r="F73" s="3"/>
      <c r="G73" s="3"/>
      <c r="H73" s="3"/>
      <c r="I73" s="3">
        <v>63559200</v>
      </c>
      <c r="J73" s="3">
        <f t="shared" si="3"/>
        <v>63559200</v>
      </c>
      <c r="K73" s="3"/>
      <c r="L73" s="3">
        <f t="shared" si="0"/>
        <v>63559200</v>
      </c>
    </row>
    <row r="74" spans="1:12" ht="98.25" customHeight="1" x14ac:dyDescent="0.25">
      <c r="A74" s="6"/>
      <c r="B74" s="1" t="s">
        <v>221</v>
      </c>
      <c r="C74" s="2" t="s">
        <v>222</v>
      </c>
      <c r="D74" s="3"/>
      <c r="E74" s="3"/>
      <c r="F74" s="3">
        <v>0</v>
      </c>
      <c r="G74" s="3">
        <v>58582200</v>
      </c>
      <c r="H74" s="3">
        <v>0</v>
      </c>
      <c r="I74" s="3">
        <v>58582200</v>
      </c>
      <c r="J74" s="3">
        <f>SUM(I74+H74)</f>
        <v>58582200</v>
      </c>
      <c r="K74" s="3"/>
      <c r="L74" s="3">
        <f t="shared" si="0"/>
        <v>58582200</v>
      </c>
    </row>
    <row r="75" spans="1:12" ht="97.5" customHeight="1" x14ac:dyDescent="0.25">
      <c r="A75" s="6"/>
      <c r="B75" s="1" t="s">
        <v>162</v>
      </c>
      <c r="C75" s="2" t="s">
        <v>163</v>
      </c>
      <c r="D75" s="3"/>
      <c r="E75" s="3"/>
      <c r="F75" s="3"/>
      <c r="G75" s="3">
        <v>28490800</v>
      </c>
      <c r="H75" s="3">
        <f>SUM(G75+F75)</f>
        <v>28490800</v>
      </c>
      <c r="I75" s="3"/>
      <c r="J75" s="3">
        <f>SUM(I75+H75)</f>
        <v>28490800</v>
      </c>
      <c r="K75" s="3"/>
      <c r="L75" s="3">
        <f t="shared" ref="L75:L124" si="4">J75+K75</f>
        <v>28490800</v>
      </c>
    </row>
    <row r="76" spans="1:12" ht="49.5" customHeight="1" x14ac:dyDescent="0.25">
      <c r="A76" s="6"/>
      <c r="B76" s="1" t="s">
        <v>166</v>
      </c>
      <c r="C76" s="2" t="s">
        <v>167</v>
      </c>
      <c r="D76" s="3"/>
      <c r="E76" s="3"/>
      <c r="F76" s="3"/>
      <c r="G76" s="3"/>
      <c r="H76" s="3"/>
      <c r="I76" s="3">
        <v>1047000</v>
      </c>
      <c r="J76" s="3">
        <f t="shared" ref="J76:J84" si="5">SUM(I76+H76)</f>
        <v>1047000</v>
      </c>
      <c r="K76" s="3"/>
      <c r="L76" s="3">
        <f t="shared" si="4"/>
        <v>1047000</v>
      </c>
    </row>
    <row r="77" spans="1:12" ht="80.25" customHeight="1" x14ac:dyDescent="0.25">
      <c r="A77" s="6"/>
      <c r="B77" s="1" t="s">
        <v>168</v>
      </c>
      <c r="C77" s="2" t="s">
        <v>169</v>
      </c>
      <c r="D77" s="3"/>
      <c r="E77" s="3"/>
      <c r="F77" s="3"/>
      <c r="G77" s="3"/>
      <c r="H77" s="3"/>
      <c r="I77" s="3">
        <v>7541800</v>
      </c>
      <c r="J77" s="3">
        <f t="shared" si="5"/>
        <v>7541800</v>
      </c>
      <c r="K77" s="3"/>
      <c r="L77" s="3">
        <f t="shared" si="4"/>
        <v>7541800</v>
      </c>
    </row>
    <row r="78" spans="1:12" ht="99.75" customHeight="1" x14ac:dyDescent="0.25">
      <c r="A78" s="6"/>
      <c r="B78" s="1" t="s">
        <v>170</v>
      </c>
      <c r="C78" s="2" t="s">
        <v>179</v>
      </c>
      <c r="D78" s="3"/>
      <c r="E78" s="3"/>
      <c r="F78" s="3"/>
      <c r="G78" s="3"/>
      <c r="H78" s="3"/>
      <c r="I78" s="3">
        <v>43391800</v>
      </c>
      <c r="J78" s="3">
        <f t="shared" si="5"/>
        <v>43391800</v>
      </c>
      <c r="K78" s="3"/>
      <c r="L78" s="3">
        <f t="shared" si="4"/>
        <v>43391800</v>
      </c>
    </row>
    <row r="79" spans="1:12" ht="66.75" customHeight="1" x14ac:dyDescent="0.25">
      <c r="A79" s="6"/>
      <c r="B79" s="1" t="s">
        <v>171</v>
      </c>
      <c r="C79" s="2" t="s">
        <v>180</v>
      </c>
      <c r="D79" s="3"/>
      <c r="E79" s="3"/>
      <c r="F79" s="3"/>
      <c r="G79" s="3"/>
      <c r="H79" s="3"/>
      <c r="I79" s="3">
        <v>59502500</v>
      </c>
      <c r="J79" s="3">
        <f t="shared" si="5"/>
        <v>59502500</v>
      </c>
      <c r="K79" s="3"/>
      <c r="L79" s="3">
        <f t="shared" si="4"/>
        <v>59502500</v>
      </c>
    </row>
    <row r="80" spans="1:12" ht="48" customHeight="1" x14ac:dyDescent="0.25">
      <c r="A80" s="6"/>
      <c r="B80" s="1" t="s">
        <v>172</v>
      </c>
      <c r="C80" s="2" t="s">
        <v>181</v>
      </c>
      <c r="D80" s="3"/>
      <c r="E80" s="3"/>
      <c r="F80" s="3"/>
      <c r="G80" s="3"/>
      <c r="H80" s="3"/>
      <c r="I80" s="3">
        <v>44093400</v>
      </c>
      <c r="J80" s="3">
        <f t="shared" si="5"/>
        <v>44093400</v>
      </c>
      <c r="K80" s="3"/>
      <c r="L80" s="3">
        <f t="shared" si="4"/>
        <v>44093400</v>
      </c>
    </row>
    <row r="81" spans="1:12" ht="48.75" customHeight="1" x14ac:dyDescent="0.25">
      <c r="A81" s="6"/>
      <c r="B81" s="1" t="s">
        <v>173</v>
      </c>
      <c r="C81" s="2" t="s">
        <v>182</v>
      </c>
      <c r="D81" s="3"/>
      <c r="E81" s="3"/>
      <c r="F81" s="3"/>
      <c r="G81" s="3"/>
      <c r="H81" s="3"/>
      <c r="I81" s="3">
        <v>150687600</v>
      </c>
      <c r="J81" s="3">
        <f t="shared" si="5"/>
        <v>150687600</v>
      </c>
      <c r="K81" s="3"/>
      <c r="L81" s="3">
        <f t="shared" si="4"/>
        <v>150687600</v>
      </c>
    </row>
    <row r="82" spans="1:12" ht="84" customHeight="1" x14ac:dyDescent="0.25">
      <c r="A82" s="6"/>
      <c r="B82" s="1" t="s">
        <v>174</v>
      </c>
      <c r="C82" s="2" t="s">
        <v>175</v>
      </c>
      <c r="D82" s="3"/>
      <c r="E82" s="3"/>
      <c r="F82" s="3"/>
      <c r="G82" s="3"/>
      <c r="H82" s="3"/>
      <c r="I82" s="3">
        <v>29693700</v>
      </c>
      <c r="J82" s="3">
        <f t="shared" si="5"/>
        <v>29693700</v>
      </c>
      <c r="K82" s="3"/>
      <c r="L82" s="3">
        <f t="shared" si="4"/>
        <v>29693700</v>
      </c>
    </row>
    <row r="83" spans="1:12" ht="96.75" customHeight="1" x14ac:dyDescent="0.25">
      <c r="A83" s="6"/>
      <c r="B83" s="1" t="s">
        <v>176</v>
      </c>
      <c r="C83" s="2" t="s">
        <v>177</v>
      </c>
      <c r="D83" s="3"/>
      <c r="E83" s="3"/>
      <c r="F83" s="3"/>
      <c r="G83" s="3"/>
      <c r="H83" s="3"/>
      <c r="I83" s="3">
        <v>245208800</v>
      </c>
      <c r="J83" s="3">
        <f t="shared" si="5"/>
        <v>245208800</v>
      </c>
      <c r="K83" s="3"/>
      <c r="L83" s="3">
        <f t="shared" si="4"/>
        <v>245208800</v>
      </c>
    </row>
    <row r="84" spans="1:12" ht="81" customHeight="1" x14ac:dyDescent="0.25">
      <c r="A84" s="6"/>
      <c r="B84" s="1" t="s">
        <v>178</v>
      </c>
      <c r="C84" s="41" t="s">
        <v>183</v>
      </c>
      <c r="D84" s="3"/>
      <c r="E84" s="3"/>
      <c r="F84" s="3"/>
      <c r="G84" s="3"/>
      <c r="H84" s="3"/>
      <c r="I84" s="3">
        <v>5936000</v>
      </c>
      <c r="J84" s="3">
        <f t="shared" si="5"/>
        <v>5936000</v>
      </c>
      <c r="K84" s="3"/>
      <c r="L84" s="3">
        <f t="shared" si="4"/>
        <v>5936000</v>
      </c>
    </row>
    <row r="85" spans="1:12" ht="35.25" customHeight="1" x14ac:dyDescent="0.25">
      <c r="A85" s="6"/>
      <c r="B85" s="18" t="s">
        <v>109</v>
      </c>
      <c r="C85" s="18" t="s">
        <v>110</v>
      </c>
      <c r="D85" s="28">
        <f>SUM(D86:D107)</f>
        <v>2263874400</v>
      </c>
      <c r="E85" s="28">
        <f>SUM(E86:E107)</f>
        <v>0</v>
      </c>
      <c r="F85" s="28">
        <f t="shared" si="1"/>
        <v>2263874400</v>
      </c>
      <c r="G85" s="28">
        <f>SUM(G86:G107)</f>
        <v>-6165600</v>
      </c>
      <c r="H85" s="28">
        <f>SUM(H86:H107)</f>
        <v>2257708800</v>
      </c>
      <c r="I85" s="28">
        <f>SUM(I86:I107)</f>
        <v>168684600</v>
      </c>
      <c r="J85" s="28">
        <f>SUM(J86:J107)</f>
        <v>2426393400</v>
      </c>
      <c r="K85" s="28">
        <f>SUM(K86:K107)</f>
        <v>0</v>
      </c>
      <c r="L85" s="28">
        <f t="shared" si="4"/>
        <v>2426393400</v>
      </c>
    </row>
    <row r="86" spans="1:12" ht="51" customHeight="1" x14ac:dyDescent="0.25">
      <c r="A86" s="6"/>
      <c r="B86" s="1" t="s">
        <v>111</v>
      </c>
      <c r="C86" s="1" t="s">
        <v>112</v>
      </c>
      <c r="D86" s="3">
        <v>1116182400</v>
      </c>
      <c r="E86" s="3"/>
      <c r="F86" s="3">
        <f t="shared" si="1"/>
        <v>1116182400</v>
      </c>
      <c r="G86" s="9"/>
      <c r="H86" s="3">
        <f>SUM(G86+F86)</f>
        <v>1116182400</v>
      </c>
      <c r="I86" s="9"/>
      <c r="J86" s="3">
        <f>SUM(I86+H86)</f>
        <v>1116182400</v>
      </c>
      <c r="K86" s="3"/>
      <c r="L86" s="3">
        <f t="shared" si="4"/>
        <v>1116182400</v>
      </c>
    </row>
    <row r="87" spans="1:12" ht="51.75" customHeight="1" x14ac:dyDescent="0.25">
      <c r="A87" s="6"/>
      <c r="B87" s="1" t="s">
        <v>113</v>
      </c>
      <c r="C87" s="1" t="s">
        <v>114</v>
      </c>
      <c r="D87" s="3">
        <v>50456700</v>
      </c>
      <c r="E87" s="3"/>
      <c r="F87" s="3">
        <f t="shared" si="1"/>
        <v>50456700</v>
      </c>
      <c r="G87" s="9"/>
      <c r="H87" s="3">
        <f>SUM(G87+F87)</f>
        <v>50456700</v>
      </c>
      <c r="I87" s="9"/>
      <c r="J87" s="3">
        <f>SUM(I87+H87)</f>
        <v>50456700</v>
      </c>
      <c r="K87" s="3"/>
      <c r="L87" s="3">
        <f t="shared" si="4"/>
        <v>50456700</v>
      </c>
    </row>
    <row r="88" spans="1:12" ht="82.5" customHeight="1" x14ac:dyDescent="0.25">
      <c r="A88" s="6"/>
      <c r="B88" s="1" t="s">
        <v>115</v>
      </c>
      <c r="C88" s="1" t="s">
        <v>116</v>
      </c>
      <c r="D88" s="3">
        <v>87138900</v>
      </c>
      <c r="E88" s="3"/>
      <c r="F88" s="3">
        <f t="shared" si="1"/>
        <v>87138900</v>
      </c>
      <c r="G88" s="9"/>
      <c r="H88" s="3">
        <f t="shared" ref="H88:J98" si="6">SUM(G88+F88)</f>
        <v>87138900</v>
      </c>
      <c r="I88" s="9"/>
      <c r="J88" s="3">
        <f t="shared" si="6"/>
        <v>87138900</v>
      </c>
      <c r="K88" s="3"/>
      <c r="L88" s="3">
        <f t="shared" si="4"/>
        <v>87138900</v>
      </c>
    </row>
    <row r="89" spans="1:12" ht="50.25" customHeight="1" x14ac:dyDescent="0.25">
      <c r="A89" s="6"/>
      <c r="B89" s="1" t="s">
        <v>117</v>
      </c>
      <c r="C89" s="1" t="s">
        <v>118</v>
      </c>
      <c r="D89" s="3">
        <v>190300</v>
      </c>
      <c r="E89" s="3"/>
      <c r="F89" s="3">
        <f t="shared" si="1"/>
        <v>190300</v>
      </c>
      <c r="G89" s="9"/>
      <c r="H89" s="3">
        <f t="shared" si="6"/>
        <v>190300</v>
      </c>
      <c r="I89" s="9"/>
      <c r="J89" s="3">
        <f t="shared" si="6"/>
        <v>190300</v>
      </c>
      <c r="K89" s="3"/>
      <c r="L89" s="3">
        <f t="shared" si="4"/>
        <v>190300</v>
      </c>
    </row>
    <row r="90" spans="1:12" ht="50.25" customHeight="1" x14ac:dyDescent="0.25">
      <c r="A90" s="6"/>
      <c r="B90" s="1" t="s">
        <v>119</v>
      </c>
      <c r="C90" s="1" t="s">
        <v>120</v>
      </c>
      <c r="D90" s="3">
        <f>225600</f>
        <v>225600</v>
      </c>
      <c r="E90" s="3"/>
      <c r="F90" s="3">
        <f t="shared" si="1"/>
        <v>225600</v>
      </c>
      <c r="G90" s="9"/>
      <c r="H90" s="3">
        <f t="shared" si="6"/>
        <v>225600</v>
      </c>
      <c r="I90" s="9"/>
      <c r="J90" s="3">
        <f t="shared" si="6"/>
        <v>225600</v>
      </c>
      <c r="K90" s="3"/>
      <c r="L90" s="3">
        <f t="shared" si="4"/>
        <v>225600</v>
      </c>
    </row>
    <row r="91" spans="1:12" ht="234.75" customHeight="1" x14ac:dyDescent="0.25">
      <c r="A91" s="6"/>
      <c r="B91" s="1" t="s">
        <v>121</v>
      </c>
      <c r="C91" s="1" t="s">
        <v>164</v>
      </c>
      <c r="D91" s="3">
        <v>206700</v>
      </c>
      <c r="E91" s="3"/>
      <c r="F91" s="3">
        <f t="shared" si="1"/>
        <v>206700</v>
      </c>
      <c r="G91" s="9"/>
      <c r="H91" s="3">
        <f>SUM(G91+F91)</f>
        <v>206700</v>
      </c>
      <c r="I91" s="9"/>
      <c r="J91" s="3">
        <f>SUM(I91+H91)</f>
        <v>206700</v>
      </c>
      <c r="K91" s="3"/>
      <c r="L91" s="3">
        <f t="shared" si="4"/>
        <v>206700</v>
      </c>
    </row>
    <row r="92" spans="1:12" ht="131.25" customHeight="1" x14ac:dyDescent="0.25">
      <c r="A92" s="6"/>
      <c r="B92" s="1" t="s">
        <v>122</v>
      </c>
      <c r="C92" s="1" t="s">
        <v>152</v>
      </c>
      <c r="D92" s="3">
        <v>158000</v>
      </c>
      <c r="E92" s="3"/>
      <c r="F92" s="3">
        <f t="shared" si="1"/>
        <v>158000</v>
      </c>
      <c r="G92" s="9"/>
      <c r="H92" s="3">
        <f t="shared" si="6"/>
        <v>158000</v>
      </c>
      <c r="I92" s="9"/>
      <c r="J92" s="3">
        <f t="shared" si="6"/>
        <v>158000</v>
      </c>
      <c r="K92" s="3"/>
      <c r="L92" s="3">
        <f t="shared" si="4"/>
        <v>158000</v>
      </c>
    </row>
    <row r="93" spans="1:12" ht="164.25" customHeight="1" x14ac:dyDescent="0.25">
      <c r="A93" s="6"/>
      <c r="B93" s="1" t="s">
        <v>123</v>
      </c>
      <c r="C93" s="1" t="s">
        <v>165</v>
      </c>
      <c r="D93" s="3">
        <v>1457700</v>
      </c>
      <c r="E93" s="3"/>
      <c r="F93" s="3">
        <f t="shared" si="1"/>
        <v>1457700</v>
      </c>
      <c r="G93" s="9"/>
      <c r="H93" s="3">
        <f>SUM(G93+F93)</f>
        <v>1457700</v>
      </c>
      <c r="I93" s="9"/>
      <c r="J93" s="3">
        <f>SUM(I93+H93)</f>
        <v>1457700</v>
      </c>
      <c r="K93" s="3"/>
      <c r="L93" s="3">
        <f t="shared" si="4"/>
        <v>1457700</v>
      </c>
    </row>
    <row r="94" spans="1:12" ht="64.5" customHeight="1" x14ac:dyDescent="0.25">
      <c r="A94" s="6"/>
      <c r="B94" s="1" t="s">
        <v>124</v>
      </c>
      <c r="C94" s="1" t="s">
        <v>125</v>
      </c>
      <c r="D94" s="3">
        <v>13491600</v>
      </c>
      <c r="E94" s="3"/>
      <c r="F94" s="3">
        <f t="shared" si="1"/>
        <v>13491600</v>
      </c>
      <c r="G94" s="9"/>
      <c r="H94" s="3">
        <f t="shared" si="6"/>
        <v>13491600</v>
      </c>
      <c r="I94" s="9"/>
      <c r="J94" s="3">
        <f t="shared" si="6"/>
        <v>13491600</v>
      </c>
      <c r="K94" s="3"/>
      <c r="L94" s="3">
        <f t="shared" si="4"/>
        <v>13491600</v>
      </c>
    </row>
    <row r="95" spans="1:12" ht="52.5" customHeight="1" x14ac:dyDescent="0.25">
      <c r="A95" s="6"/>
      <c r="B95" s="1" t="s">
        <v>126</v>
      </c>
      <c r="C95" s="1" t="s">
        <v>127</v>
      </c>
      <c r="D95" s="3">
        <v>160304500</v>
      </c>
      <c r="E95" s="3"/>
      <c r="F95" s="3">
        <f t="shared" si="1"/>
        <v>160304500</v>
      </c>
      <c r="G95" s="9"/>
      <c r="H95" s="3">
        <f>SUM(G95+F95)</f>
        <v>160304500</v>
      </c>
      <c r="I95" s="9"/>
      <c r="J95" s="3">
        <f>SUM(I95+H95)</f>
        <v>160304500</v>
      </c>
      <c r="K95" s="3"/>
      <c r="L95" s="3">
        <f t="shared" si="4"/>
        <v>160304500</v>
      </c>
    </row>
    <row r="96" spans="1:12" ht="50.25" customHeight="1" x14ac:dyDescent="0.25">
      <c r="A96" s="6"/>
      <c r="B96" s="1" t="s">
        <v>128</v>
      </c>
      <c r="C96" s="1" t="s">
        <v>129</v>
      </c>
      <c r="D96" s="3">
        <v>8054200</v>
      </c>
      <c r="E96" s="3"/>
      <c r="F96" s="3">
        <f t="shared" si="1"/>
        <v>8054200</v>
      </c>
      <c r="G96" s="9"/>
      <c r="H96" s="3">
        <f t="shared" si="6"/>
        <v>8054200</v>
      </c>
      <c r="I96" s="9"/>
      <c r="J96" s="3">
        <f t="shared" si="6"/>
        <v>8054200</v>
      </c>
      <c r="K96" s="3"/>
      <c r="L96" s="3">
        <f t="shared" si="4"/>
        <v>8054200</v>
      </c>
    </row>
    <row r="97" spans="1:12" ht="64.5" customHeight="1" x14ac:dyDescent="0.25">
      <c r="A97" s="6"/>
      <c r="B97" s="1" t="s">
        <v>130</v>
      </c>
      <c r="C97" s="1" t="s">
        <v>131</v>
      </c>
      <c r="D97" s="3">
        <v>6262900</v>
      </c>
      <c r="E97" s="3"/>
      <c r="F97" s="3">
        <f t="shared" si="1"/>
        <v>6262900</v>
      </c>
      <c r="G97" s="9"/>
      <c r="H97" s="3">
        <f t="shared" si="6"/>
        <v>6262900</v>
      </c>
      <c r="I97" s="9"/>
      <c r="J97" s="3">
        <f t="shared" si="6"/>
        <v>6262900</v>
      </c>
      <c r="K97" s="3"/>
      <c r="L97" s="3">
        <f t="shared" si="4"/>
        <v>6262900</v>
      </c>
    </row>
    <row r="98" spans="1:12" ht="114" customHeight="1" x14ac:dyDescent="0.25">
      <c r="A98" s="6"/>
      <c r="B98" s="1" t="s">
        <v>132</v>
      </c>
      <c r="C98" s="42" t="s">
        <v>153</v>
      </c>
      <c r="D98" s="3">
        <v>518094900</v>
      </c>
      <c r="E98" s="3"/>
      <c r="F98" s="3">
        <f t="shared" ref="F98:F124" si="7">D98+E98</f>
        <v>518094900</v>
      </c>
      <c r="G98" s="9"/>
      <c r="H98" s="3">
        <f t="shared" si="6"/>
        <v>518094900</v>
      </c>
      <c r="I98" s="9"/>
      <c r="J98" s="3">
        <f t="shared" si="6"/>
        <v>518094900</v>
      </c>
      <c r="K98" s="3"/>
      <c r="L98" s="3">
        <f t="shared" si="4"/>
        <v>518094900</v>
      </c>
    </row>
    <row r="99" spans="1:12" ht="62.25" customHeight="1" x14ac:dyDescent="0.25">
      <c r="A99" s="6"/>
      <c r="B99" s="1" t="s">
        <v>133</v>
      </c>
      <c r="C99" s="42" t="s">
        <v>236</v>
      </c>
      <c r="D99" s="3">
        <v>156300</v>
      </c>
      <c r="E99" s="3"/>
      <c r="F99" s="3">
        <f t="shared" si="7"/>
        <v>156300</v>
      </c>
      <c r="G99" s="9"/>
      <c r="H99" s="3">
        <f>SUM(G99+F99)</f>
        <v>156300</v>
      </c>
      <c r="I99" s="9"/>
      <c r="J99" s="3">
        <f>SUM(I99+H99)</f>
        <v>156300</v>
      </c>
      <c r="K99" s="3"/>
      <c r="L99" s="3">
        <f t="shared" si="4"/>
        <v>156300</v>
      </c>
    </row>
    <row r="100" spans="1:12" ht="113.25" customHeight="1" x14ac:dyDescent="0.25">
      <c r="A100" s="6"/>
      <c r="B100" s="1" t="s">
        <v>134</v>
      </c>
      <c r="C100" s="42" t="s">
        <v>237</v>
      </c>
      <c r="D100" s="3">
        <v>4318300</v>
      </c>
      <c r="E100" s="3"/>
      <c r="F100" s="3">
        <f t="shared" si="7"/>
        <v>4318300</v>
      </c>
      <c r="G100" s="9"/>
      <c r="H100" s="3">
        <f>SUM(G100+F100)</f>
        <v>4318300</v>
      </c>
      <c r="I100" s="9"/>
      <c r="J100" s="3">
        <f>SUM(I100+H100)</f>
        <v>4318300</v>
      </c>
      <c r="K100" s="3"/>
      <c r="L100" s="3">
        <f t="shared" si="4"/>
        <v>4318300</v>
      </c>
    </row>
    <row r="101" spans="1:12" ht="111" customHeight="1" x14ac:dyDescent="0.25">
      <c r="A101" s="6"/>
      <c r="B101" s="1" t="s">
        <v>135</v>
      </c>
      <c r="C101" s="42" t="s">
        <v>136</v>
      </c>
      <c r="D101" s="3">
        <v>15560500</v>
      </c>
      <c r="E101" s="3"/>
      <c r="F101" s="3">
        <f t="shared" si="7"/>
        <v>15560500</v>
      </c>
      <c r="G101" s="9"/>
      <c r="H101" s="3">
        <f t="shared" ref="H101:J102" si="8">SUM(G101+F101)</f>
        <v>15560500</v>
      </c>
      <c r="I101" s="9"/>
      <c r="J101" s="3">
        <f t="shared" si="8"/>
        <v>15560500</v>
      </c>
      <c r="K101" s="3"/>
      <c r="L101" s="3">
        <f t="shared" si="4"/>
        <v>15560500</v>
      </c>
    </row>
    <row r="102" spans="1:12" ht="66" customHeight="1" x14ac:dyDescent="0.25">
      <c r="A102" s="6"/>
      <c r="B102" s="1" t="s">
        <v>137</v>
      </c>
      <c r="C102" s="1" t="s">
        <v>154</v>
      </c>
      <c r="D102" s="3">
        <v>2038700</v>
      </c>
      <c r="E102" s="3"/>
      <c r="F102" s="3">
        <f t="shared" si="7"/>
        <v>2038700</v>
      </c>
      <c r="G102" s="9"/>
      <c r="H102" s="3">
        <f t="shared" si="8"/>
        <v>2038700</v>
      </c>
      <c r="I102" s="9"/>
      <c r="J102" s="3">
        <f t="shared" si="8"/>
        <v>2038700</v>
      </c>
      <c r="K102" s="3"/>
      <c r="L102" s="3">
        <f t="shared" si="4"/>
        <v>2038700</v>
      </c>
    </row>
    <row r="103" spans="1:12" ht="114" customHeight="1" x14ac:dyDescent="0.25">
      <c r="A103" s="6"/>
      <c r="B103" s="1" t="s">
        <v>138</v>
      </c>
      <c r="C103" s="1" t="s">
        <v>139</v>
      </c>
      <c r="D103" s="3">
        <v>10221700</v>
      </c>
      <c r="E103" s="3"/>
      <c r="F103" s="3">
        <f t="shared" si="7"/>
        <v>10221700</v>
      </c>
      <c r="G103" s="9"/>
      <c r="H103" s="3">
        <f>SUM(G103+F103)</f>
        <v>10221700</v>
      </c>
      <c r="I103" s="9"/>
      <c r="J103" s="3">
        <f>SUM(I103+H103)</f>
        <v>10221700</v>
      </c>
      <c r="K103" s="3"/>
      <c r="L103" s="3">
        <f t="shared" si="4"/>
        <v>10221700</v>
      </c>
    </row>
    <row r="104" spans="1:12" ht="114" customHeight="1" x14ac:dyDescent="0.25">
      <c r="A104" s="6"/>
      <c r="B104" s="1" t="s">
        <v>233</v>
      </c>
      <c r="C104" s="1" t="s">
        <v>234</v>
      </c>
      <c r="D104" s="3"/>
      <c r="E104" s="3"/>
      <c r="F104" s="3"/>
      <c r="G104" s="9"/>
      <c r="H104" s="3"/>
      <c r="I104" s="9">
        <v>168684600</v>
      </c>
      <c r="J104" s="3">
        <f>SUM(I104+H104)</f>
        <v>168684600</v>
      </c>
      <c r="K104" s="3"/>
      <c r="L104" s="3">
        <f t="shared" si="4"/>
        <v>168684600</v>
      </c>
    </row>
    <row r="105" spans="1:12" ht="129.75" customHeight="1" x14ac:dyDescent="0.25">
      <c r="A105" s="6"/>
      <c r="B105" s="1" t="s">
        <v>140</v>
      </c>
      <c r="C105" s="42" t="s">
        <v>238</v>
      </c>
      <c r="D105" s="3">
        <v>236109600</v>
      </c>
      <c r="E105" s="3"/>
      <c r="F105" s="3">
        <f t="shared" si="7"/>
        <v>236109600</v>
      </c>
      <c r="G105" s="9">
        <v>-6165600</v>
      </c>
      <c r="H105" s="3">
        <f t="shared" ref="H105:J106" si="9">SUM(G105+F105)</f>
        <v>229944000</v>
      </c>
      <c r="I105" s="9"/>
      <c r="J105" s="3">
        <f t="shared" si="9"/>
        <v>229944000</v>
      </c>
      <c r="K105" s="3"/>
      <c r="L105" s="3">
        <f t="shared" si="4"/>
        <v>229944000</v>
      </c>
    </row>
    <row r="106" spans="1:12" ht="114.75" customHeight="1" x14ac:dyDescent="0.25">
      <c r="A106" s="6"/>
      <c r="B106" s="1" t="s">
        <v>141</v>
      </c>
      <c r="C106" s="1" t="s">
        <v>142</v>
      </c>
      <c r="D106" s="3">
        <v>28734700</v>
      </c>
      <c r="E106" s="3"/>
      <c r="F106" s="3">
        <f t="shared" si="7"/>
        <v>28734700</v>
      </c>
      <c r="G106" s="9"/>
      <c r="H106" s="3">
        <f t="shared" si="9"/>
        <v>28734700</v>
      </c>
      <c r="I106" s="9"/>
      <c r="J106" s="3">
        <f t="shared" si="9"/>
        <v>28734700</v>
      </c>
      <c r="K106" s="3"/>
      <c r="L106" s="3">
        <f t="shared" si="4"/>
        <v>28734700</v>
      </c>
    </row>
    <row r="107" spans="1:12" ht="81" customHeight="1" x14ac:dyDescent="0.25">
      <c r="A107" s="6"/>
      <c r="B107" s="1" t="s">
        <v>143</v>
      </c>
      <c r="C107" s="1" t="s">
        <v>144</v>
      </c>
      <c r="D107" s="21">
        <v>4510200</v>
      </c>
      <c r="E107" s="21"/>
      <c r="F107" s="9">
        <f t="shared" si="7"/>
        <v>4510200</v>
      </c>
      <c r="G107" s="9"/>
      <c r="H107" s="9">
        <f>SUM(G107+F107)</f>
        <v>4510200</v>
      </c>
      <c r="I107" s="9"/>
      <c r="J107" s="9">
        <f>SUM(I107+H107)</f>
        <v>4510200</v>
      </c>
      <c r="K107" s="9"/>
      <c r="L107" s="9">
        <f t="shared" si="4"/>
        <v>4510200</v>
      </c>
    </row>
    <row r="108" spans="1:12" ht="18" customHeight="1" x14ac:dyDescent="0.25">
      <c r="A108" s="6"/>
      <c r="B108" s="29" t="s">
        <v>145</v>
      </c>
      <c r="C108" s="43" t="s">
        <v>146</v>
      </c>
      <c r="D108" s="26">
        <f>SUM(D109:D112)</f>
        <v>11219576</v>
      </c>
      <c r="E108" s="26">
        <f>SUM(E109:E112)</f>
        <v>0</v>
      </c>
      <c r="F108" s="26">
        <f t="shared" si="7"/>
        <v>11219576</v>
      </c>
      <c r="G108" s="26">
        <f>SUM(G109:G112)</f>
        <v>0</v>
      </c>
      <c r="H108" s="26">
        <f>SUM(H109:H113)</f>
        <v>11219576</v>
      </c>
      <c r="I108" s="26">
        <f>SUM(I109:I113)</f>
        <v>148268700</v>
      </c>
      <c r="J108" s="26">
        <f>SUM(J109:J113)</f>
        <v>159488276</v>
      </c>
      <c r="K108" s="26">
        <f>SUM(K109:K113)</f>
        <v>0</v>
      </c>
      <c r="L108" s="26">
        <f t="shared" si="4"/>
        <v>159488276</v>
      </c>
    </row>
    <row r="109" spans="1:12" ht="66.75" customHeight="1" x14ac:dyDescent="0.25">
      <c r="A109" s="6"/>
      <c r="B109" s="1" t="s">
        <v>187</v>
      </c>
      <c r="C109" s="1" t="s">
        <v>147</v>
      </c>
      <c r="D109" s="3">
        <v>6450400</v>
      </c>
      <c r="E109" s="3"/>
      <c r="F109" s="3">
        <f t="shared" si="7"/>
        <v>6450400</v>
      </c>
      <c r="G109" s="3"/>
      <c r="H109" s="3">
        <f>SUM(G109+F109)</f>
        <v>6450400</v>
      </c>
      <c r="I109" s="3">
        <v>1490000</v>
      </c>
      <c r="J109" s="3">
        <f>SUM(I109+H109)</f>
        <v>7940400</v>
      </c>
      <c r="K109" s="3"/>
      <c r="L109" s="3">
        <f t="shared" si="4"/>
        <v>7940400</v>
      </c>
    </row>
    <row r="110" spans="1:12" ht="66.75" customHeight="1" x14ac:dyDescent="0.25">
      <c r="A110" s="6"/>
      <c r="B110" s="1" t="s">
        <v>186</v>
      </c>
      <c r="C110" s="1" t="s">
        <v>148</v>
      </c>
      <c r="D110" s="3">
        <v>1656176</v>
      </c>
      <c r="E110" s="3"/>
      <c r="F110" s="3">
        <f t="shared" si="7"/>
        <v>1656176</v>
      </c>
      <c r="G110" s="3"/>
      <c r="H110" s="3">
        <f t="shared" ref="H110:J115" si="10">SUM(G110+F110)</f>
        <v>1656176</v>
      </c>
      <c r="I110" s="3">
        <v>1188000</v>
      </c>
      <c r="J110" s="3">
        <f t="shared" si="10"/>
        <v>2844176</v>
      </c>
      <c r="K110" s="3"/>
      <c r="L110" s="3">
        <f t="shared" si="4"/>
        <v>2844176</v>
      </c>
    </row>
    <row r="111" spans="1:12" ht="66.75" customHeight="1" x14ac:dyDescent="0.25">
      <c r="A111" s="6"/>
      <c r="B111" s="1" t="s">
        <v>223</v>
      </c>
      <c r="C111" s="5" t="s">
        <v>224</v>
      </c>
      <c r="D111" s="3"/>
      <c r="E111" s="3"/>
      <c r="F111" s="3"/>
      <c r="G111" s="3"/>
      <c r="H111" s="3"/>
      <c r="I111" s="3">
        <v>85171900</v>
      </c>
      <c r="J111" s="3">
        <f t="shared" si="10"/>
        <v>85171900</v>
      </c>
      <c r="K111" s="3"/>
      <c r="L111" s="3">
        <f t="shared" si="4"/>
        <v>85171900</v>
      </c>
    </row>
    <row r="112" spans="1:12" ht="84.75" customHeight="1" x14ac:dyDescent="0.25">
      <c r="A112" s="6"/>
      <c r="B112" s="7" t="s">
        <v>149</v>
      </c>
      <c r="C112" s="1" t="s">
        <v>150</v>
      </c>
      <c r="D112" s="3">
        <v>3113000</v>
      </c>
      <c r="E112" s="3"/>
      <c r="F112" s="3">
        <f t="shared" si="7"/>
        <v>3113000</v>
      </c>
      <c r="G112" s="3"/>
      <c r="H112" s="3">
        <f t="shared" si="10"/>
        <v>3113000</v>
      </c>
      <c r="I112" s="3"/>
      <c r="J112" s="3">
        <f t="shared" si="10"/>
        <v>3113000</v>
      </c>
      <c r="K112" s="3"/>
      <c r="L112" s="3">
        <f t="shared" si="4"/>
        <v>3113000</v>
      </c>
    </row>
    <row r="113" spans="1:12" ht="100.5" customHeight="1" x14ac:dyDescent="0.25">
      <c r="A113" s="6"/>
      <c r="B113" s="7" t="s">
        <v>225</v>
      </c>
      <c r="C113" s="1" t="s">
        <v>226</v>
      </c>
      <c r="D113" s="3"/>
      <c r="E113" s="3"/>
      <c r="F113" s="3"/>
      <c r="G113" s="3"/>
      <c r="H113" s="3"/>
      <c r="I113" s="3">
        <v>60418800</v>
      </c>
      <c r="J113" s="3">
        <f t="shared" si="10"/>
        <v>60418800</v>
      </c>
      <c r="K113" s="3"/>
      <c r="L113" s="3">
        <f t="shared" si="4"/>
        <v>60418800</v>
      </c>
    </row>
    <row r="114" spans="1:12" ht="36" customHeight="1" x14ac:dyDescent="0.25">
      <c r="A114" s="6"/>
      <c r="B114" s="30" t="s">
        <v>227</v>
      </c>
      <c r="C114" s="30" t="s">
        <v>228</v>
      </c>
      <c r="D114" s="31">
        <f t="shared" ref="D114:K114" si="11">D115</f>
        <v>0</v>
      </c>
      <c r="E114" s="31">
        <f t="shared" si="11"/>
        <v>55667</v>
      </c>
      <c r="F114" s="31">
        <f t="shared" si="11"/>
        <v>0</v>
      </c>
      <c r="G114" s="31">
        <f t="shared" si="11"/>
        <v>47550</v>
      </c>
      <c r="H114" s="31">
        <f t="shared" si="11"/>
        <v>0</v>
      </c>
      <c r="I114" s="32">
        <f t="shared" si="11"/>
        <v>47550</v>
      </c>
      <c r="J114" s="33">
        <f t="shared" si="10"/>
        <v>47550</v>
      </c>
      <c r="K114" s="33">
        <f t="shared" si="11"/>
        <v>0</v>
      </c>
      <c r="L114" s="33">
        <f t="shared" si="4"/>
        <v>47550</v>
      </c>
    </row>
    <row r="115" spans="1:12" ht="52.5" customHeight="1" x14ac:dyDescent="0.25">
      <c r="A115" s="6"/>
      <c r="B115" s="5" t="s">
        <v>229</v>
      </c>
      <c r="C115" s="5" t="s">
        <v>230</v>
      </c>
      <c r="D115" s="8">
        <v>0</v>
      </c>
      <c r="E115" s="8">
        <v>55667</v>
      </c>
      <c r="F115" s="9"/>
      <c r="G115" s="9">
        <v>47550</v>
      </c>
      <c r="H115" s="9">
        <v>0</v>
      </c>
      <c r="I115" s="9">
        <f t="shared" ref="I115" si="12">G115+H115</f>
        <v>47550</v>
      </c>
      <c r="J115" s="3">
        <f t="shared" si="10"/>
        <v>47550</v>
      </c>
      <c r="K115" s="3"/>
      <c r="L115" s="3">
        <f t="shared" si="4"/>
        <v>47550</v>
      </c>
    </row>
    <row r="116" spans="1:12" ht="36.75" customHeight="1" x14ac:dyDescent="0.25">
      <c r="A116" s="6"/>
      <c r="B116" s="34" t="s">
        <v>196</v>
      </c>
      <c r="C116" s="35" t="s">
        <v>197</v>
      </c>
      <c r="D116" s="33"/>
      <c r="E116" s="33"/>
      <c r="F116" s="33"/>
      <c r="G116" s="33"/>
      <c r="H116" s="33">
        <f>SUM(H117)</f>
        <v>0</v>
      </c>
      <c r="I116" s="33">
        <f>SUM(I117)</f>
        <v>722507571.71000004</v>
      </c>
      <c r="J116" s="33">
        <f>SUM(J117)</f>
        <v>722507571.71000004</v>
      </c>
      <c r="K116" s="33">
        <f>SUM(K117)</f>
        <v>0</v>
      </c>
      <c r="L116" s="33">
        <f t="shared" si="4"/>
        <v>722507571.71000004</v>
      </c>
    </row>
    <row r="117" spans="1:12" ht="48.75" customHeight="1" x14ac:dyDescent="0.25">
      <c r="A117" s="6"/>
      <c r="B117" s="29" t="s">
        <v>198</v>
      </c>
      <c r="C117" s="29" t="s">
        <v>199</v>
      </c>
      <c r="D117" s="26"/>
      <c r="E117" s="26"/>
      <c r="F117" s="26"/>
      <c r="G117" s="26"/>
      <c r="H117" s="26">
        <f>SUM(H118)</f>
        <v>0</v>
      </c>
      <c r="I117" s="26">
        <f>SUM(I118:I120)</f>
        <v>722507571.71000004</v>
      </c>
      <c r="J117" s="26">
        <f>SUM(J118:J120)</f>
        <v>722507571.71000004</v>
      </c>
      <c r="K117" s="26">
        <f>SUM(K118:K120)</f>
        <v>0</v>
      </c>
      <c r="L117" s="26">
        <f t="shared" si="4"/>
        <v>722507571.71000004</v>
      </c>
    </row>
    <row r="118" spans="1:12" ht="99.75" customHeight="1" x14ac:dyDescent="0.25">
      <c r="A118" s="6"/>
      <c r="B118" s="1" t="s">
        <v>200</v>
      </c>
      <c r="C118" s="4" t="s">
        <v>201</v>
      </c>
      <c r="D118" s="3"/>
      <c r="E118" s="3"/>
      <c r="F118" s="3"/>
      <c r="G118" s="3"/>
      <c r="H118" s="3"/>
      <c r="I118" s="3">
        <v>73688042</v>
      </c>
      <c r="J118" s="3">
        <f>SUM(H118:I118)</f>
        <v>73688042</v>
      </c>
      <c r="K118" s="3"/>
      <c r="L118" s="3">
        <f t="shared" si="4"/>
        <v>73688042</v>
      </c>
    </row>
    <row r="119" spans="1:12" ht="101.25" customHeight="1" x14ac:dyDescent="0.25">
      <c r="A119" s="6"/>
      <c r="B119" s="5" t="s">
        <v>202</v>
      </c>
      <c r="C119" s="5" t="s">
        <v>203</v>
      </c>
      <c r="D119" s="3"/>
      <c r="E119" s="3"/>
      <c r="F119" s="3"/>
      <c r="G119" s="3"/>
      <c r="H119" s="3"/>
      <c r="I119" s="3">
        <v>201524050</v>
      </c>
      <c r="J119" s="3">
        <f t="shared" ref="J119:J120" si="13">SUM(H119:I119)</f>
        <v>201524050</v>
      </c>
      <c r="K119" s="3"/>
      <c r="L119" s="3">
        <f t="shared" si="4"/>
        <v>201524050</v>
      </c>
    </row>
    <row r="120" spans="1:12" ht="129.75" customHeight="1" x14ac:dyDescent="0.25">
      <c r="A120" s="6"/>
      <c r="B120" s="5" t="s">
        <v>204</v>
      </c>
      <c r="C120" s="5" t="s">
        <v>205</v>
      </c>
      <c r="D120" s="3"/>
      <c r="E120" s="3"/>
      <c r="F120" s="3"/>
      <c r="G120" s="3"/>
      <c r="H120" s="3"/>
      <c r="I120" s="3">
        <v>447295479.70999998</v>
      </c>
      <c r="J120" s="3">
        <f t="shared" si="13"/>
        <v>447295479.70999998</v>
      </c>
      <c r="K120" s="3"/>
      <c r="L120" s="3">
        <f t="shared" si="4"/>
        <v>447295479.70999998</v>
      </c>
    </row>
    <row r="121" spans="1:12" ht="106.5" customHeight="1" x14ac:dyDescent="0.25">
      <c r="A121" s="6"/>
      <c r="B121" s="34" t="s">
        <v>194</v>
      </c>
      <c r="C121" s="35" t="s">
        <v>195</v>
      </c>
      <c r="D121" s="3"/>
      <c r="E121" s="3"/>
      <c r="F121" s="3"/>
      <c r="G121" s="3"/>
      <c r="H121" s="33">
        <f t="shared" ref="H121:K122" si="14">SUM(H122)</f>
        <v>0</v>
      </c>
      <c r="I121" s="33">
        <f t="shared" si="14"/>
        <v>57574132</v>
      </c>
      <c r="J121" s="33">
        <f t="shared" si="14"/>
        <v>57574132</v>
      </c>
      <c r="K121" s="33">
        <f t="shared" si="14"/>
        <v>0</v>
      </c>
      <c r="L121" s="33">
        <f t="shared" si="4"/>
        <v>57574132</v>
      </c>
    </row>
    <row r="122" spans="1:12" ht="65.25" customHeight="1" x14ac:dyDescent="0.25">
      <c r="A122" s="6"/>
      <c r="B122" s="34" t="s">
        <v>193</v>
      </c>
      <c r="C122" s="44" t="s">
        <v>192</v>
      </c>
      <c r="D122" s="3"/>
      <c r="E122" s="3"/>
      <c r="F122" s="3"/>
      <c r="G122" s="3"/>
      <c r="H122" s="33">
        <f t="shared" si="14"/>
        <v>0</v>
      </c>
      <c r="I122" s="33">
        <f t="shared" si="14"/>
        <v>57574132</v>
      </c>
      <c r="J122" s="33">
        <f t="shared" si="14"/>
        <v>57574132</v>
      </c>
      <c r="K122" s="33">
        <f t="shared" si="14"/>
        <v>0</v>
      </c>
      <c r="L122" s="33">
        <f t="shared" si="4"/>
        <v>57574132</v>
      </c>
    </row>
    <row r="123" spans="1:12" ht="32.25" customHeight="1" x14ac:dyDescent="0.25">
      <c r="A123" s="6"/>
      <c r="B123" s="7" t="s">
        <v>190</v>
      </c>
      <c r="C123" s="1" t="s">
        <v>191</v>
      </c>
      <c r="D123" s="3"/>
      <c r="E123" s="3"/>
      <c r="F123" s="3"/>
      <c r="G123" s="3"/>
      <c r="H123" s="3"/>
      <c r="I123" s="3">
        <f>56872167+606791+95174</f>
        <v>57574132</v>
      </c>
      <c r="J123" s="3">
        <f>H123+I123</f>
        <v>57574132</v>
      </c>
      <c r="K123" s="3"/>
      <c r="L123" s="3">
        <f t="shared" si="4"/>
        <v>57574132</v>
      </c>
    </row>
    <row r="124" spans="1:12" ht="19.5" customHeight="1" x14ac:dyDescent="0.25">
      <c r="A124" s="6"/>
      <c r="B124" s="45" t="s">
        <v>151</v>
      </c>
      <c r="C124" s="46"/>
      <c r="D124" s="26">
        <f>SUM(D10,D54)</f>
        <v>45163618576</v>
      </c>
      <c r="E124" s="26">
        <f>SUM(E10,E54)</f>
        <v>700037300</v>
      </c>
      <c r="F124" s="26">
        <f t="shared" si="7"/>
        <v>45863655876</v>
      </c>
      <c r="G124" s="26">
        <f>SUM(G10,G54)</f>
        <v>58263600</v>
      </c>
      <c r="H124" s="26">
        <f>SUM(H10,H54)</f>
        <v>45863337276</v>
      </c>
      <c r="I124" s="26">
        <f>SUM(I10,I54)</f>
        <v>3464107903.71</v>
      </c>
      <c r="J124" s="26">
        <f>SUM(J10,J54)</f>
        <v>49327445179.709999</v>
      </c>
      <c r="K124" s="26">
        <f>SUM(K10,K54)</f>
        <v>242960000</v>
      </c>
      <c r="L124" s="26">
        <f t="shared" si="4"/>
        <v>49570405179.709999</v>
      </c>
    </row>
  </sheetData>
  <mergeCells count="6">
    <mergeCell ref="B124:C124"/>
    <mergeCell ref="B5:L5"/>
    <mergeCell ref="B6:L6"/>
    <mergeCell ref="B1:L1"/>
    <mergeCell ref="B2:L2"/>
    <mergeCell ref="B3:L3"/>
  </mergeCells>
  <phoneticPr fontId="0" type="noConversion"/>
  <printOptions horizontalCentered="1"/>
  <pageMargins left="0.62992125984251968" right="0.19685039370078741" top="0.74803149606299213" bottom="0.55118110236220474" header="0.35433070866141736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2013-05-21T10:25:25Z</cp:lastPrinted>
  <dcterms:created xsi:type="dcterms:W3CDTF">2010-10-13T08:18:32Z</dcterms:created>
  <dcterms:modified xsi:type="dcterms:W3CDTF">2013-05-23T05:27:42Z</dcterms:modified>
</cp:coreProperties>
</file>