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I23" i="2" l="1"/>
  <c r="I20" i="2" s="1"/>
  <c r="I16" i="2"/>
  <c r="I15" i="2" s="1"/>
  <c r="I50" i="2" s="1"/>
  <c r="J43" i="2"/>
  <c r="J31" i="2"/>
  <c r="J19" i="2"/>
  <c r="J14" i="2"/>
  <c r="J12" i="2"/>
  <c r="D46" i="2"/>
  <c r="G39" i="2"/>
  <c r="G34" i="2" s="1"/>
  <c r="D39" i="2"/>
  <c r="G35" i="2"/>
  <c r="D35" i="2"/>
  <c r="D34" i="2" s="1"/>
  <c r="G23" i="2"/>
  <c r="G20" i="2" s="1"/>
  <c r="H20" i="2" s="1"/>
  <c r="J20" i="2" s="1"/>
  <c r="D23" i="2"/>
  <c r="D20" i="2"/>
  <c r="G18" i="2"/>
  <c r="G15" i="2" s="1"/>
  <c r="G50" i="2" s="1"/>
  <c r="D18" i="2"/>
  <c r="G16" i="2"/>
  <c r="D16" i="2"/>
  <c r="D15" i="2" s="1"/>
  <c r="G13" i="2"/>
  <c r="G11" i="2"/>
  <c r="G10" i="2"/>
  <c r="D13" i="2"/>
  <c r="D11" i="2"/>
  <c r="H12" i="2"/>
  <c r="H14" i="2"/>
  <c r="H17" i="2"/>
  <c r="J17" i="2" s="1"/>
  <c r="H19" i="2"/>
  <c r="H22" i="2"/>
  <c r="J22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1" i="2"/>
  <c r="H32" i="2"/>
  <c r="J32" i="2" s="1"/>
  <c r="H33" i="2"/>
  <c r="J33" i="2" s="1"/>
  <c r="H36" i="2"/>
  <c r="J36" i="2" s="1"/>
  <c r="H37" i="2"/>
  <c r="J37" i="2" s="1"/>
  <c r="H38" i="2"/>
  <c r="J38" i="2" s="1"/>
  <c r="H40" i="2"/>
  <c r="J40" i="2" s="1"/>
  <c r="H41" i="2"/>
  <c r="J41" i="2" s="1"/>
  <c r="H42" i="2"/>
  <c r="J42" i="2" s="1"/>
  <c r="H43" i="2"/>
  <c r="H44" i="2"/>
  <c r="J44" i="2" s="1"/>
  <c r="H49" i="2"/>
  <c r="J49" i="2" s="1"/>
  <c r="E12" i="2"/>
  <c r="E14" i="2"/>
  <c r="E17" i="2"/>
  <c r="E19" i="2"/>
  <c r="E22" i="2"/>
  <c r="E24" i="2"/>
  <c r="E25" i="2"/>
  <c r="E26" i="2"/>
  <c r="E27" i="2"/>
  <c r="E28" i="2"/>
  <c r="E29" i="2"/>
  <c r="E31" i="2"/>
  <c r="E32" i="2"/>
  <c r="E33" i="2"/>
  <c r="E36" i="2"/>
  <c r="E37" i="2"/>
  <c r="E38" i="2"/>
  <c r="E40" i="2"/>
  <c r="E41" i="2"/>
  <c r="E42" i="2"/>
  <c r="E43" i="2"/>
  <c r="E44" i="2"/>
  <c r="E49" i="2"/>
  <c r="F45" i="2"/>
  <c r="H45" i="2" s="1"/>
  <c r="J45" i="2" s="1"/>
  <c r="C45" i="2"/>
  <c r="E45" i="2"/>
  <c r="F35" i="2"/>
  <c r="H35" i="2" s="1"/>
  <c r="J35" i="2" s="1"/>
  <c r="C35" i="2"/>
  <c r="F30" i="2"/>
  <c r="H30" i="2"/>
  <c r="J30" i="2" s="1"/>
  <c r="C30" i="2"/>
  <c r="E30" i="2"/>
  <c r="F23" i="2"/>
  <c r="C23" i="2"/>
  <c r="E23" i="2" s="1"/>
  <c r="F21" i="2"/>
  <c r="H21" i="2"/>
  <c r="J21" i="2" s="1"/>
  <c r="C21" i="2"/>
  <c r="E21" i="2"/>
  <c r="F18" i="2"/>
  <c r="C18" i="2"/>
  <c r="F16" i="2"/>
  <c r="F15" i="2" s="1"/>
  <c r="H15" i="2" s="1"/>
  <c r="C16" i="2"/>
  <c r="E16" i="2" s="1"/>
  <c r="F13" i="2"/>
  <c r="C13" i="2"/>
  <c r="F11" i="2"/>
  <c r="F10" i="2" s="1"/>
  <c r="C11" i="2"/>
  <c r="C47" i="2" s="1"/>
  <c r="C46" i="2" s="1"/>
  <c r="E46" i="2" s="1"/>
  <c r="C34" i="1"/>
  <c r="C38" i="1"/>
  <c r="C40" i="1"/>
  <c r="C30" i="1"/>
  <c r="C29" i="1" s="1"/>
  <c r="C13" i="1"/>
  <c r="C12" i="1" s="1"/>
  <c r="C53" i="1" s="1"/>
  <c r="C15" i="1"/>
  <c r="C18" i="1"/>
  <c r="C21" i="1"/>
  <c r="C49" i="1"/>
  <c r="C42" i="1"/>
  <c r="C36" i="1"/>
  <c r="C45" i="1"/>
  <c r="C47" i="1"/>
  <c r="C44" i="1" s="1"/>
  <c r="C17" i="1"/>
  <c r="H23" i="2"/>
  <c r="J23" i="2" s="1"/>
  <c r="H13" i="2"/>
  <c r="J13" i="2" s="1"/>
  <c r="D10" i="2"/>
  <c r="D50" i="2" s="1"/>
  <c r="C48" i="2"/>
  <c r="C10" i="2"/>
  <c r="E10" i="2" s="1"/>
  <c r="E18" i="2"/>
  <c r="C32" i="1"/>
  <c r="E35" i="2"/>
  <c r="E11" i="2"/>
  <c r="C39" i="2"/>
  <c r="E39" i="2" s="1"/>
  <c r="F20" i="2"/>
  <c r="E13" i="2"/>
  <c r="E48" i="2" s="1"/>
  <c r="C34" i="2"/>
  <c r="E34" i="2" s="1"/>
  <c r="H10" i="2" l="1"/>
  <c r="J10" i="2" s="1"/>
  <c r="J15" i="2"/>
  <c r="E47" i="2"/>
  <c r="H18" i="2"/>
  <c r="J18" i="2" s="1"/>
  <c r="J48" i="2" s="1"/>
  <c r="F48" i="2"/>
  <c r="C50" i="2"/>
  <c r="E50" i="2" s="1"/>
  <c r="H11" i="2"/>
  <c r="F39" i="2"/>
  <c r="C20" i="2"/>
  <c r="E20" i="2" s="1"/>
  <c r="H48" i="2"/>
  <c r="H16" i="2"/>
  <c r="J16" i="2" s="1"/>
  <c r="C15" i="2"/>
  <c r="E15" i="2" s="1"/>
  <c r="F46" i="2" l="1"/>
  <c r="H46" i="2" s="1"/>
  <c r="J46" i="2" s="1"/>
  <c r="F34" i="2"/>
  <c r="H39" i="2"/>
  <c r="J39" i="2" s="1"/>
  <c r="F47" i="2"/>
  <c r="J11" i="2"/>
  <c r="H47" i="2" l="1"/>
  <c r="J47" i="2"/>
  <c r="H34" i="2"/>
  <c r="J34" i="2" s="1"/>
  <c r="F50" i="2"/>
  <c r="H50" i="2" s="1"/>
  <c r="J50" i="2" s="1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<sst xmlns="http://schemas.openxmlformats.org/spreadsheetml/2006/main" count="185" uniqueCount="143">
  <si>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</si>
  <si>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</si>
  <si>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</si>
  <si>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</si>
  <si>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</si>
  <si>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</si>
  <si>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</si>
  <si>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</si>
  <si>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</si>
  <si>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</si>
  <si>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</si>
  <si>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</si>
  <si>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</si>
  <si>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</si>
  <si>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</si>
  <si>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</si>
  <si>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</si>
  <si>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</si>
  <si>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</si>
  <si>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</si>
  <si>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</si>
  <si>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</si>
  <si>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</si>
  <si>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</si>
  <si>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</si>
  <si>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</si>
  <si>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</si>
  <si>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</si>
  <si>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</si>
  <si>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</si>
  <si>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</si>
  <si>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</si>
  <si>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</si>
  <si>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</si>
  <si>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</si>
  <si>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</si>
  <si>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</si>
  <si>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</si>
  <si>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</si>
  <si>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</si>
  <si>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</si>
  <si>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</si>
  <si>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</si>
  <si>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</si>
  <si>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</si>
  <si>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</si>
  <si>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</si>
  <si>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</si>
  <si>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</si>
  <si>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</si>
  <si>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</si>
  <si>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</si>
  <si>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</si>
  <si>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</si>
  <si>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</si>
  <si>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</si>
  <si>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</si>
  <si>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</si>
  <si>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</si>
  <si>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</si>
  <si>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</si>
  <si>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</si>
  <si>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</si>
  <si>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</si>
  <si>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</si>
  <si>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</si>
  <si>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</si>
  <si>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</si>
  <si>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</si>
  <si>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</si>
  <si>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</si>
  <si>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</si>
  <si>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</si>
  <si>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</si>
  <si>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</si>
  <si>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</si>
  <si>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</si>
  <si>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</si>
  <si>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</si>
  <si>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</si>
  <si>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</si>
  <si>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</si>
  <si>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</si>
  <si>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</si>
  <si>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</si>
  <si>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</si>
  <si>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</si>
  <si>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</si>
  <si>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</si>
  <si>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</si>
  <si>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</si>
  <si>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</si>
  <si>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</si>
  <si>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</si>
  <si>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</si>
  <si>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</si>
  <si>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</si>
  <si>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</si>
  <si>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</si>
  <si>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</si>
  <si>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</si>
  <si>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</si>
  <si>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</si>
  <si>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</si>
  <si>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</si>
  <si>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</si>
  <si>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</si>
  <si>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</si>
  <si>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</si>
  <si>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</si>
  <si>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</si>
  <si>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</si>
  <si>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</si>
  <si>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</si>
  <si>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</si>
  <si>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</si>
  <si>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</si>
  <si>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</si>
  <si>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</si>
  <si>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</si>
  <si>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>2014 год              ( руб.)</t>
  </si>
  <si>
    <t>2015 год              ( руб.)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</si>
  <si>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</si>
  <si>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</si>
  <si>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</si>
  <si>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</si>
  <si>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</si>
  <si>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</si>
  <si>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</si>
  <si>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</si>
  <si>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</si>
  <si>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</si>
  <si>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</si>
  <si>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</si>
  <si>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</si>
  <si>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</si>
  <si>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</si>
  <si>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плановый период 2014 и 2015 годов 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</si>
  <si>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</si>
  <si>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апрель</t>
  </si>
  <si>
    <t>уточнение</t>
  </si>
  <si>
    <t>Приложение 12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</si>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</sst>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1" fillId="0" borderId="2" xfId="0" applyFont="1" applyBorder="1"/>
    <xf numFmtId="0" fontId="1" fillId="0" borderId="3" xfId="0" applyFont="1" applyBorder="1"/>
    <xf numFmtId="0" fontId="9" fillId="0" borderId="3" xfId="0" applyFont="1" applyBorder="1"/>
    <xf numFmtId="0" fontId="1" fillId="2" borderId="3" xfId="0" applyFont="1" applyFill="1" applyBorder="1"/>
    <xf numFmtId="0" fontId="1" fillId="0" borderId="3" xfId="0" applyFont="1" applyFill="1" applyBorder="1"/>
    <xf numFmtId="0" fontId="6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3" t="s">
        <v>70</v>
      </c>
      <c r="B2" s="63"/>
      <c r="C2" s="63"/>
    </row>
    <row r="3" spans="1:3" ht="15.75" x14ac:dyDescent="0.25">
      <c r="A3" s="63" t="s">
        <v>62</v>
      </c>
      <c r="B3" s="63"/>
      <c r="C3" s="63"/>
    </row>
    <row r="4" spans="1:3" ht="15.75" x14ac:dyDescent="0.25">
      <c r="A4" s="63" t="s">
        <v>63</v>
      </c>
      <c r="B4" s="63"/>
      <c r="C4" s="6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2" t="s">
        <v>21</v>
      </c>
      <c r="B7" s="62"/>
      <c r="C7" s="62"/>
    </row>
    <row r="8" spans="1:3" ht="18.75" x14ac:dyDescent="0.3">
      <c r="A8" s="62" t="s">
        <v>67</v>
      </c>
      <c r="B8" s="62"/>
      <c r="C8" s="62"/>
    </row>
    <row r="9" spans="1:3" ht="18.75" x14ac:dyDescent="0.3">
      <c r="A9" s="62" t="s">
        <v>69</v>
      </c>
      <c r="B9" s="62"/>
      <c r="C9" s="6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2"/>
  <sheetViews>
    <sheetView tabSelected="1" view="pageBreakPreview" zoomScaleNormal="100" zoomScaleSheetLayoutView="100" workbookViewId="0">
      <selection activeCell="E9" sqref="E9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8" width="15.140625" style="25" hidden="1" customWidth="1"/>
    <col min="9" max="9" width="10.140625" style="2" hidden="1" customWidth="1"/>
    <col min="10" max="10" width="15.5703125" style="2" customWidth="1"/>
    <col min="11" max="16384" width="9.140625" style="2"/>
  </cols>
  <sheetData>
    <row r="1" spans="1:10" ht="15.75" x14ac:dyDescent="0.25">
      <c r="A1" s="63" t="s">
        <v>141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5.75" x14ac:dyDescent="0.25">
      <c r="A2" s="63" t="s">
        <v>62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5.75" x14ac:dyDescent="0.25">
      <c r="A3" s="63" t="s">
        <v>142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15.75" x14ac:dyDescent="0.25">
      <c r="A4" s="46"/>
      <c r="B4" s="46"/>
      <c r="C4" s="46"/>
      <c r="D4" s="46"/>
      <c r="E4" s="46"/>
      <c r="F4" s="46"/>
      <c r="G4" s="46"/>
      <c r="H4" s="46"/>
    </row>
    <row r="5" spans="1:10" ht="18.75" x14ac:dyDescent="0.3">
      <c r="A5" s="62" t="s">
        <v>21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ht="18" customHeight="1" x14ac:dyDescent="0.3">
      <c r="A6" s="62" t="s">
        <v>119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18.75" x14ac:dyDescent="0.3">
      <c r="A7" s="62" t="s">
        <v>137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18.75" x14ac:dyDescent="0.3">
      <c r="A8" s="64"/>
      <c r="B8" s="64"/>
    </row>
    <row r="9" spans="1:10" ht="39.75" customHeight="1" x14ac:dyDescent="0.2">
      <c r="A9" s="33" t="s">
        <v>5</v>
      </c>
      <c r="B9" s="33" t="s">
        <v>20</v>
      </c>
      <c r="C9" s="22" t="s">
        <v>120</v>
      </c>
      <c r="D9" s="22" t="s">
        <v>139</v>
      </c>
      <c r="E9" s="22" t="s">
        <v>120</v>
      </c>
      <c r="F9" s="22" t="s">
        <v>121</v>
      </c>
      <c r="G9" s="22" t="s">
        <v>139</v>
      </c>
      <c r="H9" s="22" t="s">
        <v>121</v>
      </c>
      <c r="I9" s="53" t="s">
        <v>140</v>
      </c>
      <c r="J9" s="22" t="s">
        <v>121</v>
      </c>
    </row>
    <row r="10" spans="1:10" ht="47.25" x14ac:dyDescent="0.25">
      <c r="A10" s="26" t="s">
        <v>22</v>
      </c>
      <c r="B10" s="30" t="s">
        <v>71</v>
      </c>
      <c r="C10" s="27">
        <f>C11-C13</f>
        <v>2150000000</v>
      </c>
      <c r="D10" s="27">
        <f>D11-D13</f>
        <v>0</v>
      </c>
      <c r="E10" s="27">
        <f>SUM(C10:D10)</f>
        <v>2150000000</v>
      </c>
      <c r="F10" s="27">
        <f>F11-F13</f>
        <v>2900000000</v>
      </c>
      <c r="G10" s="27">
        <f>G11-G13</f>
        <v>0</v>
      </c>
      <c r="H10" s="27">
        <f>SUM(F10:G10)</f>
        <v>2900000000</v>
      </c>
      <c r="I10" s="60"/>
      <c r="J10" s="27">
        <f>SUM(H10:I10)</f>
        <v>2900000000</v>
      </c>
    </row>
    <row r="11" spans="1:10" ht="48" customHeight="1" x14ac:dyDescent="0.25">
      <c r="A11" s="26" t="s">
        <v>23</v>
      </c>
      <c r="B11" s="30" t="s">
        <v>72</v>
      </c>
      <c r="C11" s="27">
        <f>C12</f>
        <v>5000000000</v>
      </c>
      <c r="D11" s="27">
        <f>SUM(D12)</f>
        <v>0</v>
      </c>
      <c r="E11" s="27">
        <f t="shared" ref="E11:E50" si="0">SUM(C11:D11)</f>
        <v>5000000000</v>
      </c>
      <c r="F11" s="27">
        <f>F12</f>
        <v>5000000000</v>
      </c>
      <c r="G11" s="27">
        <f>G12</f>
        <v>0</v>
      </c>
      <c r="H11" s="27">
        <f t="shared" ref="H11:J50" si="1">SUM(F11:G11)</f>
        <v>5000000000</v>
      </c>
      <c r="I11" s="54"/>
      <c r="J11" s="27">
        <f t="shared" si="1"/>
        <v>5000000000</v>
      </c>
    </row>
    <row r="12" spans="1:10" ht="63" customHeight="1" x14ac:dyDescent="0.25">
      <c r="A12" s="24" t="s">
        <v>7</v>
      </c>
      <c r="B12" s="31" t="s">
        <v>122</v>
      </c>
      <c r="C12" s="23">
        <v>5000000000</v>
      </c>
      <c r="D12" s="23"/>
      <c r="E12" s="23">
        <f t="shared" si="0"/>
        <v>5000000000</v>
      </c>
      <c r="F12" s="23">
        <v>5000000000</v>
      </c>
      <c r="G12" s="23"/>
      <c r="H12" s="23">
        <f t="shared" si="1"/>
        <v>5000000000</v>
      </c>
      <c r="I12" s="60"/>
      <c r="J12" s="23">
        <f t="shared" si="1"/>
        <v>5000000000</v>
      </c>
    </row>
    <row r="13" spans="1:10" ht="50.25" customHeight="1" x14ac:dyDescent="0.25">
      <c r="A13" s="26" t="s">
        <v>24</v>
      </c>
      <c r="B13" s="30" t="s">
        <v>98</v>
      </c>
      <c r="C13" s="27">
        <f>C14</f>
        <v>2850000000</v>
      </c>
      <c r="D13" s="27">
        <f>SUM(D14)</f>
        <v>0</v>
      </c>
      <c r="E13" s="27">
        <f t="shared" si="0"/>
        <v>2850000000</v>
      </c>
      <c r="F13" s="27">
        <f>F14</f>
        <v>2100000000</v>
      </c>
      <c r="G13" s="27">
        <f>G14</f>
        <v>0</v>
      </c>
      <c r="H13" s="27">
        <f t="shared" si="1"/>
        <v>2100000000</v>
      </c>
      <c r="I13" s="54"/>
      <c r="J13" s="27">
        <f t="shared" si="1"/>
        <v>2100000000</v>
      </c>
    </row>
    <row r="14" spans="1:10" ht="47.25" customHeight="1" x14ac:dyDescent="0.25">
      <c r="A14" s="24" t="s">
        <v>8</v>
      </c>
      <c r="B14" s="31" t="s">
        <v>123</v>
      </c>
      <c r="C14" s="23">
        <v>2850000000</v>
      </c>
      <c r="D14" s="23"/>
      <c r="E14" s="23">
        <f t="shared" si="0"/>
        <v>2850000000</v>
      </c>
      <c r="F14" s="23">
        <v>2100000000</v>
      </c>
      <c r="G14" s="23"/>
      <c r="H14" s="23">
        <f t="shared" si="1"/>
        <v>2100000000</v>
      </c>
      <c r="I14" s="60"/>
      <c r="J14" s="23">
        <f t="shared" si="1"/>
        <v>2100000000</v>
      </c>
    </row>
    <row r="15" spans="1:10" ht="31.5" x14ac:dyDescent="0.25">
      <c r="A15" s="26" t="s">
        <v>73</v>
      </c>
      <c r="B15" s="30" t="s">
        <v>74</v>
      </c>
      <c r="C15" s="27">
        <f>C16-C18</f>
        <v>3647561324</v>
      </c>
      <c r="D15" s="27">
        <f>D16-D18</f>
        <v>990871660</v>
      </c>
      <c r="E15" s="27">
        <f t="shared" si="0"/>
        <v>4638432984</v>
      </c>
      <c r="F15" s="27">
        <f>F16-F18</f>
        <v>2842816463</v>
      </c>
      <c r="G15" s="27">
        <f>G16-G18</f>
        <v>1028394737</v>
      </c>
      <c r="H15" s="27">
        <f t="shared" si="1"/>
        <v>3871211200</v>
      </c>
      <c r="I15" s="54">
        <f>I16</f>
        <v>400000000</v>
      </c>
      <c r="J15" s="27">
        <f t="shared" si="1"/>
        <v>4271211200</v>
      </c>
    </row>
    <row r="16" spans="1:10" ht="31.5" x14ac:dyDescent="0.25">
      <c r="A16" s="26" t="s">
        <v>75</v>
      </c>
      <c r="B16" s="30" t="s">
        <v>76</v>
      </c>
      <c r="C16" s="27">
        <f>C17</f>
        <v>9647561324</v>
      </c>
      <c r="D16" s="27">
        <f>D17</f>
        <v>990871660</v>
      </c>
      <c r="E16" s="27">
        <f t="shared" si="0"/>
        <v>10638432984</v>
      </c>
      <c r="F16" s="27">
        <f>F17</f>
        <v>9842816463</v>
      </c>
      <c r="G16" s="27">
        <f>G17</f>
        <v>1028394737</v>
      </c>
      <c r="H16" s="27">
        <f t="shared" si="1"/>
        <v>10871211200</v>
      </c>
      <c r="I16" s="60">
        <f>I17</f>
        <v>400000000</v>
      </c>
      <c r="J16" s="27">
        <f t="shared" si="1"/>
        <v>11271211200</v>
      </c>
    </row>
    <row r="17" spans="1:10" ht="47.25" x14ac:dyDescent="0.25">
      <c r="A17" s="24" t="s">
        <v>77</v>
      </c>
      <c r="B17" s="29" t="s">
        <v>124</v>
      </c>
      <c r="C17" s="23">
        <v>9647561324</v>
      </c>
      <c r="D17" s="23">
        <v>990871660</v>
      </c>
      <c r="E17" s="23">
        <f t="shared" si="0"/>
        <v>10638432984</v>
      </c>
      <c r="F17" s="23">
        <v>9842816463</v>
      </c>
      <c r="G17" s="23">
        <v>1028394737</v>
      </c>
      <c r="H17" s="23">
        <f t="shared" si="1"/>
        <v>10871211200</v>
      </c>
      <c r="I17" s="60">
        <v>400000000</v>
      </c>
      <c r="J17" s="23">
        <f t="shared" si="1"/>
        <v>11271211200</v>
      </c>
    </row>
    <row r="18" spans="1:10" ht="48.75" customHeight="1" x14ac:dyDescent="0.25">
      <c r="A18" s="26" t="s">
        <v>78</v>
      </c>
      <c r="B18" s="32" t="s">
        <v>79</v>
      </c>
      <c r="C18" s="27">
        <f>C19</f>
        <v>6000000000</v>
      </c>
      <c r="D18" s="27">
        <f>D19</f>
        <v>0</v>
      </c>
      <c r="E18" s="27">
        <f>SUM(C18:D18)</f>
        <v>6000000000</v>
      </c>
      <c r="F18" s="27">
        <f>F19</f>
        <v>7000000000</v>
      </c>
      <c r="G18" s="27">
        <f>G19</f>
        <v>0</v>
      </c>
      <c r="H18" s="27">
        <f>SUM(F18:G18)</f>
        <v>7000000000</v>
      </c>
      <c r="I18" s="54"/>
      <c r="J18" s="27">
        <f>SUM(H18:I18)</f>
        <v>7000000000</v>
      </c>
    </row>
    <row r="19" spans="1:10" ht="47.25" x14ac:dyDescent="0.25">
      <c r="A19" s="24" t="s">
        <v>80</v>
      </c>
      <c r="B19" s="31" t="s">
        <v>125</v>
      </c>
      <c r="C19" s="23">
        <v>6000000000</v>
      </c>
      <c r="D19" s="23"/>
      <c r="E19" s="23">
        <f t="shared" si="0"/>
        <v>6000000000</v>
      </c>
      <c r="F19" s="23">
        <v>7000000000</v>
      </c>
      <c r="G19" s="23"/>
      <c r="H19" s="23">
        <f t="shared" si="1"/>
        <v>7000000000</v>
      </c>
      <c r="I19" s="60"/>
      <c r="J19" s="23">
        <f t="shared" si="1"/>
        <v>7000000000</v>
      </c>
    </row>
    <row r="20" spans="1:10" ht="31.5" x14ac:dyDescent="0.25">
      <c r="A20" s="26" t="s">
        <v>81</v>
      </c>
      <c r="B20" s="30" t="s">
        <v>103</v>
      </c>
      <c r="C20" s="27">
        <f>C21-C23</f>
        <v>-25072400</v>
      </c>
      <c r="D20" s="27">
        <f>D21-D23</f>
        <v>0</v>
      </c>
      <c r="E20" s="27">
        <f t="shared" si="0"/>
        <v>-25072400</v>
      </c>
      <c r="F20" s="27">
        <f>F21-F23</f>
        <v>-255768600</v>
      </c>
      <c r="G20" s="27">
        <f>G21-G23</f>
        <v>0</v>
      </c>
      <c r="H20" s="27">
        <f t="shared" si="1"/>
        <v>-255768600</v>
      </c>
      <c r="I20" s="54">
        <f>-I23</f>
        <v>-400000000</v>
      </c>
      <c r="J20" s="27">
        <f t="shared" si="1"/>
        <v>-655768600</v>
      </c>
    </row>
    <row r="21" spans="1:10" ht="47.25" hidden="1" x14ac:dyDescent="0.25">
      <c r="A21" s="26" t="s">
        <v>126</v>
      </c>
      <c r="B21" s="30" t="s">
        <v>104</v>
      </c>
      <c r="C21" s="27">
        <f>C22</f>
        <v>0</v>
      </c>
      <c r="D21" s="27"/>
      <c r="E21" s="27">
        <f t="shared" si="0"/>
        <v>0</v>
      </c>
      <c r="F21" s="27">
        <f>F22</f>
        <v>0</v>
      </c>
      <c r="G21" s="27"/>
      <c r="H21" s="27">
        <f t="shared" si="1"/>
        <v>0</v>
      </c>
      <c r="I21" s="54"/>
      <c r="J21" s="27">
        <f t="shared" si="1"/>
        <v>0</v>
      </c>
    </row>
    <row r="22" spans="1:10" ht="63" hidden="1" x14ac:dyDescent="0.25">
      <c r="A22" s="24" t="s">
        <v>127</v>
      </c>
      <c r="B22" s="31" t="s">
        <v>128</v>
      </c>
      <c r="C22" s="34">
        <v>0</v>
      </c>
      <c r="D22" s="34"/>
      <c r="E22" s="34">
        <f t="shared" si="0"/>
        <v>0</v>
      </c>
      <c r="F22" s="34">
        <v>0</v>
      </c>
      <c r="G22" s="34"/>
      <c r="H22" s="34">
        <f t="shared" si="1"/>
        <v>0</v>
      </c>
      <c r="I22" s="54"/>
      <c r="J22" s="34">
        <f t="shared" si="1"/>
        <v>0</v>
      </c>
    </row>
    <row r="23" spans="1:10" ht="46.5" customHeight="1" x14ac:dyDescent="0.25">
      <c r="A23" s="26" t="s">
        <v>129</v>
      </c>
      <c r="B23" s="30" t="s">
        <v>82</v>
      </c>
      <c r="C23" s="27">
        <f>C24</f>
        <v>25072400</v>
      </c>
      <c r="D23" s="27">
        <f>D24</f>
        <v>0</v>
      </c>
      <c r="E23" s="27">
        <f t="shared" si="0"/>
        <v>25072400</v>
      </c>
      <c r="F23" s="27">
        <f>F24</f>
        <v>255768600</v>
      </c>
      <c r="G23" s="27">
        <f>G24</f>
        <v>0</v>
      </c>
      <c r="H23" s="27">
        <f t="shared" si="1"/>
        <v>255768600</v>
      </c>
      <c r="I23" s="60">
        <f>I24</f>
        <v>400000000</v>
      </c>
      <c r="J23" s="27">
        <f t="shared" si="1"/>
        <v>655768600</v>
      </c>
    </row>
    <row r="24" spans="1:10" ht="63" x14ac:dyDescent="0.25">
      <c r="A24" s="24" t="s">
        <v>130</v>
      </c>
      <c r="B24" s="29" t="s">
        <v>131</v>
      </c>
      <c r="C24" s="23">
        <v>25072400</v>
      </c>
      <c r="D24" s="23"/>
      <c r="E24" s="23">
        <f t="shared" si="0"/>
        <v>25072400</v>
      </c>
      <c r="F24" s="23">
        <v>255768600</v>
      </c>
      <c r="G24" s="23"/>
      <c r="H24" s="23">
        <f t="shared" si="1"/>
        <v>255768600</v>
      </c>
      <c r="I24" s="54">
        <v>400000000</v>
      </c>
      <c r="J24" s="23">
        <f t="shared" si="1"/>
        <v>655768600</v>
      </c>
    </row>
    <row r="25" spans="1:10" ht="47.25" hidden="1" x14ac:dyDescent="0.25">
      <c r="A25" s="24"/>
      <c r="B25" s="32" t="s">
        <v>0</v>
      </c>
      <c r="C25" s="28">
        <v>0</v>
      </c>
      <c r="D25" s="28"/>
      <c r="E25" s="28">
        <f t="shared" si="0"/>
        <v>0</v>
      </c>
      <c r="F25" s="28">
        <v>0</v>
      </c>
      <c r="G25" s="28"/>
      <c r="H25" s="28">
        <f t="shared" si="1"/>
        <v>0</v>
      </c>
      <c r="I25" s="54"/>
      <c r="J25" s="28">
        <f t="shared" si="1"/>
        <v>0</v>
      </c>
    </row>
    <row r="26" spans="1:10" ht="47.25" hidden="1" x14ac:dyDescent="0.25">
      <c r="A26" s="24"/>
      <c r="B26" s="29" t="s">
        <v>1</v>
      </c>
      <c r="C26" s="28">
        <v>0</v>
      </c>
      <c r="D26" s="28"/>
      <c r="E26" s="28">
        <f t="shared" si="0"/>
        <v>0</v>
      </c>
      <c r="F26" s="28">
        <v>0</v>
      </c>
      <c r="G26" s="28"/>
      <c r="H26" s="28">
        <f t="shared" si="1"/>
        <v>0</v>
      </c>
      <c r="I26" s="54"/>
      <c r="J26" s="28">
        <f t="shared" si="1"/>
        <v>0</v>
      </c>
    </row>
    <row r="27" spans="1:10" ht="31.5" hidden="1" x14ac:dyDescent="0.25">
      <c r="A27" s="24"/>
      <c r="B27" s="29" t="s">
        <v>2</v>
      </c>
      <c r="C27" s="28">
        <v>0</v>
      </c>
      <c r="D27" s="28"/>
      <c r="E27" s="28">
        <f t="shared" si="0"/>
        <v>0</v>
      </c>
      <c r="F27" s="28">
        <v>0</v>
      </c>
      <c r="G27" s="28"/>
      <c r="H27" s="28">
        <f t="shared" si="1"/>
        <v>0</v>
      </c>
      <c r="I27" s="54"/>
      <c r="J27" s="28">
        <f t="shared" si="1"/>
        <v>0</v>
      </c>
    </row>
    <row r="28" spans="1:10" s="41" customFormat="1" ht="47.25" hidden="1" x14ac:dyDescent="0.25">
      <c r="A28" s="38" t="s">
        <v>64</v>
      </c>
      <c r="B28" s="39" t="s">
        <v>68</v>
      </c>
      <c r="C28" s="40">
        <v>0</v>
      </c>
      <c r="D28" s="40"/>
      <c r="E28" s="40">
        <f t="shared" si="0"/>
        <v>0</v>
      </c>
      <c r="F28" s="40">
        <v>0</v>
      </c>
      <c r="G28" s="40"/>
      <c r="H28" s="40">
        <f t="shared" si="1"/>
        <v>0</v>
      </c>
      <c r="I28" s="55"/>
      <c r="J28" s="40">
        <f t="shared" si="1"/>
        <v>0</v>
      </c>
    </row>
    <row r="29" spans="1:10" s="41" customFormat="1" ht="31.5" hidden="1" x14ac:dyDescent="0.25">
      <c r="A29" s="42" t="s">
        <v>65</v>
      </c>
      <c r="B29" s="43" t="s">
        <v>66</v>
      </c>
      <c r="C29" s="44">
        <v>0</v>
      </c>
      <c r="D29" s="44"/>
      <c r="E29" s="44">
        <f t="shared" si="0"/>
        <v>0</v>
      </c>
      <c r="F29" s="44">
        <v>0</v>
      </c>
      <c r="G29" s="44"/>
      <c r="H29" s="44">
        <f t="shared" si="1"/>
        <v>0</v>
      </c>
      <c r="I29" s="55"/>
      <c r="J29" s="44">
        <f t="shared" si="1"/>
        <v>0</v>
      </c>
    </row>
    <row r="30" spans="1:10" ht="47.25" hidden="1" x14ac:dyDescent="0.25">
      <c r="A30" s="26" t="s">
        <v>83</v>
      </c>
      <c r="B30" s="30" t="s">
        <v>29</v>
      </c>
      <c r="C30" s="27">
        <f>C31</f>
        <v>0</v>
      </c>
      <c r="D30" s="27"/>
      <c r="E30" s="27">
        <f t="shared" si="0"/>
        <v>0</v>
      </c>
      <c r="F30" s="27">
        <f>F31</f>
        <v>0</v>
      </c>
      <c r="G30" s="27"/>
      <c r="H30" s="27">
        <f t="shared" si="1"/>
        <v>0</v>
      </c>
      <c r="I30" s="54"/>
      <c r="J30" s="27">
        <f t="shared" si="1"/>
        <v>0</v>
      </c>
    </row>
    <row r="31" spans="1:10" ht="47.25" hidden="1" x14ac:dyDescent="0.25">
      <c r="A31" s="24" t="s">
        <v>105</v>
      </c>
      <c r="B31" s="31" t="s">
        <v>138</v>
      </c>
      <c r="C31" s="23"/>
      <c r="D31" s="23"/>
      <c r="E31" s="23">
        <f t="shared" si="0"/>
        <v>0</v>
      </c>
      <c r="F31" s="23"/>
      <c r="G31" s="23"/>
      <c r="H31" s="23">
        <f t="shared" si="1"/>
        <v>0</v>
      </c>
      <c r="I31" s="54"/>
      <c r="J31" s="23">
        <f t="shared" si="1"/>
        <v>0</v>
      </c>
    </row>
    <row r="32" spans="1:10" ht="49.5" hidden="1" customHeight="1" x14ac:dyDescent="0.25">
      <c r="A32" s="26" t="s">
        <v>47</v>
      </c>
      <c r="B32" s="37" t="s">
        <v>32</v>
      </c>
      <c r="C32" s="27">
        <v>0</v>
      </c>
      <c r="D32" s="27"/>
      <c r="E32" s="27">
        <f t="shared" si="0"/>
        <v>0</v>
      </c>
      <c r="F32" s="27">
        <v>0</v>
      </c>
      <c r="G32" s="27"/>
      <c r="H32" s="27">
        <f t="shared" si="1"/>
        <v>0</v>
      </c>
      <c r="I32" s="54"/>
      <c r="J32" s="27">
        <f t="shared" si="1"/>
        <v>0</v>
      </c>
    </row>
    <row r="33" spans="1:10" ht="47.25" hidden="1" x14ac:dyDescent="0.25">
      <c r="A33" s="24" t="s">
        <v>48</v>
      </c>
      <c r="B33" s="31" t="s">
        <v>55</v>
      </c>
      <c r="C33" s="28">
        <v>0</v>
      </c>
      <c r="D33" s="28"/>
      <c r="E33" s="28">
        <f t="shared" si="0"/>
        <v>0</v>
      </c>
      <c r="F33" s="28">
        <v>0</v>
      </c>
      <c r="G33" s="28"/>
      <c r="H33" s="28">
        <f t="shared" si="1"/>
        <v>0</v>
      </c>
      <c r="I33" s="54"/>
      <c r="J33" s="28">
        <f t="shared" si="1"/>
        <v>0</v>
      </c>
    </row>
    <row r="34" spans="1:10" ht="31.5" x14ac:dyDescent="0.25">
      <c r="A34" s="26" t="s">
        <v>84</v>
      </c>
      <c r="B34" s="30" t="s">
        <v>99</v>
      </c>
      <c r="C34" s="36">
        <f>C39-C35</f>
        <v>0</v>
      </c>
      <c r="D34" s="36">
        <f>D39-D35</f>
        <v>0</v>
      </c>
      <c r="E34" s="36">
        <f t="shared" si="0"/>
        <v>0</v>
      </c>
      <c r="F34" s="36">
        <f>F39-F35</f>
        <v>0</v>
      </c>
      <c r="G34" s="36">
        <f>G39-G35</f>
        <v>0</v>
      </c>
      <c r="H34" s="36">
        <f t="shared" si="1"/>
        <v>0</v>
      </c>
      <c r="I34" s="60"/>
      <c r="J34" s="36">
        <f t="shared" si="1"/>
        <v>0</v>
      </c>
    </row>
    <row r="35" spans="1:10" ht="31.5" x14ac:dyDescent="0.25">
      <c r="A35" s="26" t="s">
        <v>86</v>
      </c>
      <c r="B35" s="30" t="s">
        <v>91</v>
      </c>
      <c r="C35" s="27">
        <f>C36+C37+C38</f>
        <v>550000000</v>
      </c>
      <c r="D35" s="27">
        <f>D36+D37+D38</f>
        <v>0</v>
      </c>
      <c r="E35" s="27">
        <f t="shared" si="0"/>
        <v>550000000</v>
      </c>
      <c r="F35" s="27">
        <f>F36+F37+F38</f>
        <v>550000000</v>
      </c>
      <c r="G35" s="27">
        <f>G36+G37+G38</f>
        <v>0</v>
      </c>
      <c r="H35" s="27">
        <f t="shared" si="1"/>
        <v>550000000</v>
      </c>
      <c r="I35" s="54"/>
      <c r="J35" s="27">
        <f t="shared" si="1"/>
        <v>550000000</v>
      </c>
    </row>
    <row r="36" spans="1:10" s="45" customFormat="1" ht="63" hidden="1" x14ac:dyDescent="0.25">
      <c r="A36" s="24" t="s">
        <v>92</v>
      </c>
      <c r="B36" s="31" t="s">
        <v>93</v>
      </c>
      <c r="C36" s="23"/>
      <c r="D36" s="23"/>
      <c r="E36" s="23">
        <f t="shared" si="0"/>
        <v>0</v>
      </c>
      <c r="F36" s="23"/>
      <c r="G36" s="23"/>
      <c r="H36" s="23">
        <f t="shared" si="1"/>
        <v>0</v>
      </c>
      <c r="I36" s="56"/>
      <c r="J36" s="23">
        <f t="shared" si="1"/>
        <v>0</v>
      </c>
    </row>
    <row r="37" spans="1:10" ht="78.75" x14ac:dyDescent="0.25">
      <c r="A37" s="24" t="s">
        <v>96</v>
      </c>
      <c r="B37" s="31" t="s">
        <v>132</v>
      </c>
      <c r="C37" s="23">
        <v>50000000</v>
      </c>
      <c r="D37" s="23"/>
      <c r="E37" s="23">
        <f t="shared" si="0"/>
        <v>50000000</v>
      </c>
      <c r="F37" s="23">
        <v>50000000</v>
      </c>
      <c r="G37" s="23"/>
      <c r="H37" s="23">
        <f t="shared" si="1"/>
        <v>50000000</v>
      </c>
      <c r="I37" s="60"/>
      <c r="J37" s="23">
        <f t="shared" si="1"/>
        <v>50000000</v>
      </c>
    </row>
    <row r="38" spans="1:10" s="25" customFormat="1" ht="78.75" x14ac:dyDescent="0.25">
      <c r="A38" s="24" t="s">
        <v>100</v>
      </c>
      <c r="B38" s="31" t="s">
        <v>133</v>
      </c>
      <c r="C38" s="49">
        <v>500000000</v>
      </c>
      <c r="D38" s="49"/>
      <c r="E38" s="49">
        <f t="shared" si="0"/>
        <v>500000000</v>
      </c>
      <c r="F38" s="49">
        <v>500000000</v>
      </c>
      <c r="G38" s="49"/>
      <c r="H38" s="49">
        <f t="shared" si="1"/>
        <v>500000000</v>
      </c>
      <c r="I38" s="57"/>
      <c r="J38" s="49">
        <f t="shared" si="1"/>
        <v>500000000</v>
      </c>
    </row>
    <row r="39" spans="1:10" ht="31.5" customHeight="1" x14ac:dyDescent="0.25">
      <c r="A39" s="26" t="s">
        <v>85</v>
      </c>
      <c r="B39" s="30" t="s">
        <v>102</v>
      </c>
      <c r="C39" s="27">
        <f>SUM(C40:C45)</f>
        <v>550000000</v>
      </c>
      <c r="D39" s="27">
        <f>SUM(D40:D45)</f>
        <v>0</v>
      </c>
      <c r="E39" s="27">
        <f t="shared" si="0"/>
        <v>550000000</v>
      </c>
      <c r="F39" s="27">
        <f>SUM(F40:F45)</f>
        <v>550000000</v>
      </c>
      <c r="G39" s="27">
        <f>SUM(G40:G45)</f>
        <v>0</v>
      </c>
      <c r="H39" s="27">
        <f t="shared" si="1"/>
        <v>550000000</v>
      </c>
      <c r="I39" s="60"/>
      <c r="J39" s="27">
        <f t="shared" si="1"/>
        <v>550000000</v>
      </c>
    </row>
    <row r="40" spans="1:10" ht="62.25" hidden="1" customHeight="1" x14ac:dyDescent="0.25">
      <c r="A40" s="24" t="s">
        <v>110</v>
      </c>
      <c r="B40" s="31" t="s">
        <v>111</v>
      </c>
      <c r="C40" s="23"/>
      <c r="D40" s="23"/>
      <c r="E40" s="23">
        <f t="shared" si="0"/>
        <v>0</v>
      </c>
      <c r="F40" s="23"/>
      <c r="G40" s="23"/>
      <c r="H40" s="23">
        <f t="shared" si="1"/>
        <v>0</v>
      </c>
      <c r="I40" s="54"/>
      <c r="J40" s="23">
        <f t="shared" si="1"/>
        <v>0</v>
      </c>
    </row>
    <row r="41" spans="1:10" ht="80.25" hidden="1" customHeight="1" x14ac:dyDescent="0.25">
      <c r="A41" s="24" t="s">
        <v>112</v>
      </c>
      <c r="B41" s="31" t="s">
        <v>117</v>
      </c>
      <c r="C41" s="23"/>
      <c r="D41" s="23"/>
      <c r="E41" s="23">
        <f t="shared" si="0"/>
        <v>0</v>
      </c>
      <c r="F41" s="23"/>
      <c r="G41" s="23"/>
      <c r="H41" s="23">
        <f t="shared" si="1"/>
        <v>0</v>
      </c>
      <c r="I41" s="54"/>
      <c r="J41" s="23">
        <f t="shared" si="1"/>
        <v>0</v>
      </c>
    </row>
    <row r="42" spans="1:10" s="25" customFormat="1" ht="50.25" hidden="1" customHeight="1" x14ac:dyDescent="0.25">
      <c r="A42" s="24" t="s">
        <v>94</v>
      </c>
      <c r="B42" s="31" t="s">
        <v>95</v>
      </c>
      <c r="C42" s="23"/>
      <c r="D42" s="23"/>
      <c r="E42" s="23">
        <f t="shared" si="0"/>
        <v>0</v>
      </c>
      <c r="F42" s="23"/>
      <c r="G42" s="23"/>
      <c r="H42" s="23">
        <f t="shared" si="1"/>
        <v>0</v>
      </c>
      <c r="I42" s="57"/>
      <c r="J42" s="23">
        <f t="shared" si="1"/>
        <v>0</v>
      </c>
    </row>
    <row r="43" spans="1:10" s="25" customFormat="1" ht="79.5" customHeight="1" x14ac:dyDescent="0.25">
      <c r="A43" s="24" t="s">
        <v>112</v>
      </c>
      <c r="B43" s="31" t="s">
        <v>134</v>
      </c>
      <c r="C43" s="23">
        <v>1536000</v>
      </c>
      <c r="D43" s="23"/>
      <c r="E43" s="23">
        <f t="shared" si="0"/>
        <v>1536000</v>
      </c>
      <c r="F43" s="23">
        <v>1397000</v>
      </c>
      <c r="G43" s="23"/>
      <c r="H43" s="23">
        <f t="shared" si="1"/>
        <v>1397000</v>
      </c>
      <c r="I43" s="57"/>
      <c r="J43" s="23">
        <f t="shared" si="1"/>
        <v>1397000</v>
      </c>
    </row>
    <row r="44" spans="1:10" ht="78.75" x14ac:dyDescent="0.25">
      <c r="A44" s="24" t="s">
        <v>97</v>
      </c>
      <c r="B44" s="31" t="s">
        <v>135</v>
      </c>
      <c r="C44" s="23">
        <v>50000000</v>
      </c>
      <c r="D44" s="23"/>
      <c r="E44" s="23">
        <f t="shared" si="0"/>
        <v>50000000</v>
      </c>
      <c r="F44" s="23">
        <v>50000000</v>
      </c>
      <c r="G44" s="23"/>
      <c r="H44" s="23">
        <f t="shared" si="1"/>
        <v>50000000</v>
      </c>
      <c r="I44" s="60"/>
      <c r="J44" s="23">
        <f t="shared" si="1"/>
        <v>50000000</v>
      </c>
    </row>
    <row r="45" spans="1:10" s="25" customFormat="1" ht="78.75" x14ac:dyDescent="0.25">
      <c r="A45" s="24" t="s">
        <v>101</v>
      </c>
      <c r="B45" s="31" t="s">
        <v>136</v>
      </c>
      <c r="C45" s="49">
        <f>500000000-1536000</f>
        <v>498464000</v>
      </c>
      <c r="D45" s="49"/>
      <c r="E45" s="49">
        <f t="shared" si="0"/>
        <v>498464000</v>
      </c>
      <c r="F45" s="49">
        <f>500000000-1397000</f>
        <v>498603000</v>
      </c>
      <c r="G45" s="49"/>
      <c r="H45" s="49">
        <f t="shared" si="1"/>
        <v>498603000</v>
      </c>
      <c r="I45" s="57"/>
      <c r="J45" s="49">
        <f t="shared" si="1"/>
        <v>498603000</v>
      </c>
    </row>
    <row r="46" spans="1:10" s="21" customFormat="1" ht="31.5" x14ac:dyDescent="0.25">
      <c r="A46" s="26" t="s">
        <v>87</v>
      </c>
      <c r="B46" s="32" t="s">
        <v>88</v>
      </c>
      <c r="C46" s="27">
        <f>C48-C47</f>
        <v>0</v>
      </c>
      <c r="D46" s="27">
        <f>D48-D47</f>
        <v>0</v>
      </c>
      <c r="E46" s="27">
        <f t="shared" si="0"/>
        <v>0</v>
      </c>
      <c r="F46" s="27">
        <f>F48-F47</f>
        <v>0</v>
      </c>
      <c r="G46" s="27"/>
      <c r="H46" s="27">
        <f t="shared" si="1"/>
        <v>0</v>
      </c>
      <c r="I46" s="61"/>
      <c r="J46" s="27">
        <f t="shared" si="1"/>
        <v>0</v>
      </c>
    </row>
    <row r="47" spans="1:10" s="21" customFormat="1" ht="31.5" x14ac:dyDescent="0.25">
      <c r="A47" s="24" t="s">
        <v>89</v>
      </c>
      <c r="B47" s="29" t="s">
        <v>42</v>
      </c>
      <c r="C47" s="23">
        <f>47624109276+C11+C16+C21+C30+C39</f>
        <v>62821670600</v>
      </c>
      <c r="D47" s="23"/>
      <c r="E47" s="23">
        <f>48343336283+E11+E16+E39</f>
        <v>64531769267</v>
      </c>
      <c r="F47" s="23">
        <f>51117780376+F11+F16+F21+F30+F39</f>
        <v>66510596839</v>
      </c>
      <c r="G47" s="23"/>
      <c r="H47" s="23">
        <f>51391698124+H11+H16+H39</f>
        <v>67812909324</v>
      </c>
      <c r="I47" s="58"/>
      <c r="J47" s="23">
        <f>51391698124+J11+J16+J39</f>
        <v>68212909324</v>
      </c>
    </row>
    <row r="48" spans="1:10" s="21" customFormat="1" ht="31.5" x14ac:dyDescent="0.25">
      <c r="A48" s="24" t="s">
        <v>90</v>
      </c>
      <c r="B48" s="29" t="s">
        <v>41</v>
      </c>
      <c r="C48" s="23">
        <f>53396598200+C13+C18+C23+C35</f>
        <v>62821670600</v>
      </c>
      <c r="D48" s="23"/>
      <c r="E48" s="23">
        <f>55106696867+E13+E18+E23+E35</f>
        <v>64531769267</v>
      </c>
      <c r="F48" s="23">
        <f>56604828239+F13+F18+F23+F35</f>
        <v>66510596839</v>
      </c>
      <c r="G48" s="23"/>
      <c r="H48" s="23">
        <f>57907140724+H13+H18+H23+H35</f>
        <v>67812909324</v>
      </c>
      <c r="I48" s="61"/>
      <c r="J48" s="23">
        <f>57907140724+J13+J18+J23+J35</f>
        <v>68212909324</v>
      </c>
    </row>
    <row r="49" spans="1:10" ht="15.75" hidden="1" x14ac:dyDescent="0.25">
      <c r="A49" s="24"/>
      <c r="B49" s="31"/>
      <c r="C49" s="24">
        <v>0</v>
      </c>
      <c r="D49" s="24"/>
      <c r="E49" s="24">
        <f t="shared" si="0"/>
        <v>0</v>
      </c>
      <c r="F49" s="24">
        <v>0</v>
      </c>
      <c r="G49" s="24"/>
      <c r="H49" s="24">
        <f t="shared" si="1"/>
        <v>0</v>
      </c>
      <c r="I49" s="54"/>
      <c r="J49" s="24">
        <f t="shared" si="1"/>
        <v>0</v>
      </c>
    </row>
    <row r="50" spans="1:10" ht="21" customHeight="1" x14ac:dyDescent="0.25">
      <c r="A50" s="24"/>
      <c r="B50" s="50" t="s">
        <v>118</v>
      </c>
      <c r="C50" s="27">
        <f>C10+C15+C20+C30+C34+C46</f>
        <v>5772488924</v>
      </c>
      <c r="D50" s="27">
        <f>D10+D15+D20+D30+D34+D46</f>
        <v>990871660</v>
      </c>
      <c r="E50" s="27">
        <f t="shared" si="0"/>
        <v>6763360584</v>
      </c>
      <c r="F50" s="27">
        <f>F10+F15+F20+F30+F34+F46</f>
        <v>5487047863</v>
      </c>
      <c r="G50" s="27">
        <f>G10+G15+G20+G30+G34+G46</f>
        <v>1028394737</v>
      </c>
      <c r="H50" s="27">
        <f t="shared" si="1"/>
        <v>6515442600</v>
      </c>
      <c r="I50" s="59">
        <f>I15+I20</f>
        <v>0</v>
      </c>
      <c r="J50" s="27">
        <f t="shared" si="1"/>
        <v>6515442600</v>
      </c>
    </row>
    <row r="51" spans="1:10" ht="15.75" x14ac:dyDescent="0.25">
      <c r="C51" s="48"/>
      <c r="D51" s="48"/>
      <c r="E51" s="48"/>
      <c r="F51" s="48"/>
      <c r="G51" s="48"/>
      <c r="H51" s="48"/>
    </row>
    <row r="52" spans="1:10" ht="12.75" hidden="1" customHeight="1" x14ac:dyDescent="0.25">
      <c r="C52" s="51">
        <v>5914144791.3538399</v>
      </c>
      <c r="D52" s="51"/>
      <c r="E52" s="51"/>
      <c r="F52" s="51">
        <v>5344121783.52631</v>
      </c>
      <c r="G52" s="52"/>
      <c r="H52" s="52"/>
    </row>
    <row r="53" spans="1:10" ht="12.75" hidden="1" customHeight="1" x14ac:dyDescent="0.2">
      <c r="B53" s="47" t="s">
        <v>106</v>
      </c>
    </row>
    <row r="54" spans="1:10" ht="12.75" hidden="1" customHeight="1" x14ac:dyDescent="0.2">
      <c r="B54" s="47" t="s">
        <v>107</v>
      </c>
    </row>
    <row r="55" spans="1:10" ht="12.75" hidden="1" customHeight="1" x14ac:dyDescent="0.2">
      <c r="B55" s="47" t="s">
        <v>108</v>
      </c>
    </row>
    <row r="56" spans="1:10" hidden="1" x14ac:dyDescent="0.2">
      <c r="B56" s="47" t="s">
        <v>113</v>
      </c>
      <c r="C56" s="35"/>
      <c r="D56" s="35"/>
      <c r="E56" s="35"/>
      <c r="F56" s="35"/>
      <c r="G56" s="35"/>
      <c r="H56" s="35"/>
    </row>
    <row r="57" spans="1:10" hidden="1" x14ac:dyDescent="0.2">
      <c r="B57" s="47" t="s">
        <v>114</v>
      </c>
      <c r="C57" s="35"/>
      <c r="D57" s="35"/>
      <c r="E57" s="35"/>
      <c r="F57" s="35"/>
      <c r="G57" s="35"/>
      <c r="H57" s="35"/>
    </row>
    <row r="58" spans="1:10" hidden="1" x14ac:dyDescent="0.2">
      <c r="B58" s="47" t="s">
        <v>115</v>
      </c>
    </row>
    <row r="59" spans="1:10" hidden="1" x14ac:dyDescent="0.2">
      <c r="B59" s="2" t="s">
        <v>116</v>
      </c>
    </row>
    <row r="60" spans="1:10" hidden="1" x14ac:dyDescent="0.2"/>
    <row r="61" spans="1:10" hidden="1" x14ac:dyDescent="0.2"/>
    <row r="62" spans="1:10" hidden="1" x14ac:dyDescent="0.2">
      <c r="B62" s="2" t="s">
        <v>109</v>
      </c>
    </row>
  </sheetData>
  <mergeCells count="7">
    <mergeCell ref="A5:J5"/>
    <mergeCell ref="A6:J6"/>
    <mergeCell ref="A7:J7"/>
    <mergeCell ref="A8:B8"/>
    <mergeCell ref="A1:J1"/>
    <mergeCell ref="A2:J2"/>
    <mergeCell ref="A3:J3"/>
  </mergeCells>
  <phoneticPr fontId="0" type="noConversion"/>
  <printOptions horizontalCentered="1"/>
  <pageMargins left="0" right="0" top="1.1811023622047245" bottom="0.78740157480314965" header="0.9055118110236221" footer="0.51181102362204722"/>
  <pageSetup paperSize="9" orientation="landscape" r:id="rId1"/>
  <headerFooter differentFirst="1" alignWithMargins="0">
    <oddHeader>&amp;C&amp;P</oddHeader>
  </headerFooter>
  <rowBreaks count="1" manualBreakCount="1">
    <brk id="5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закон</vt:lpstr>
      <vt:lpstr>Лист2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2013-10-16T06:23:34Z</cp:lastPrinted>
  <dcterms:created xsi:type="dcterms:W3CDTF">2002-10-06T09:19:10Z</dcterms:created>
  <dcterms:modified xsi:type="dcterms:W3CDTF">2013-10-21T12:26:23Z</dcterms:modified>
</cp:coreProperties>
</file>