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930" windowHeight="11640"/>
  </bookViews>
  <sheets>
    <sheet name="Лист1" sheetId="1" r:id="rId1"/>
  </sheets>
  <definedNames>
    <definedName name="_xlnm.Print_Titles" localSheetId="0">Лист1!$8:$8</definedName>
    <definedName name="_xlnm.Print_Area" localSheetId="0">Лист1!$B$1:$Q$91</definedName>
  </definedNames>
  <calcPr calcId="145621"/>
</workbook>
</file>

<file path=xl/calcChain.xml><?xml version="1.0" encoding="utf-8"?>
<calcChain xmlns="http://schemas.openxmlformats.org/spreadsheetml/2006/main">
  <c r="Q90" i="1" l="1"/>
  <c r="P87" i="1" l="1"/>
  <c r="J89" i="1"/>
  <c r="J90" i="1"/>
  <c r="I87" i="1"/>
  <c r="Q88" i="1" l="1"/>
  <c r="J88" i="1"/>
  <c r="K87" i="1"/>
  <c r="K86" i="1" s="1"/>
  <c r="L87" i="1"/>
  <c r="L86" i="1" s="1"/>
  <c r="M87" i="1"/>
  <c r="M86" i="1" s="1"/>
  <c r="N87" i="1"/>
  <c r="N86" i="1" s="1"/>
  <c r="O87" i="1"/>
  <c r="H87" i="1"/>
  <c r="H86" i="1" s="1"/>
  <c r="I86" i="1"/>
  <c r="O86" i="1"/>
  <c r="P86" i="1"/>
  <c r="J87" i="1" l="1"/>
  <c r="J86" i="1" s="1"/>
  <c r="Q87" i="1"/>
  <c r="Q86" i="1" s="1"/>
  <c r="P82" i="1"/>
  <c r="P61" i="1"/>
  <c r="P58" i="1"/>
  <c r="P55" i="1"/>
  <c r="P51" i="1"/>
  <c r="P48" i="1"/>
  <c r="P45" i="1"/>
  <c r="P43" i="1" s="1"/>
  <c r="P40" i="1"/>
  <c r="P36" i="1"/>
  <c r="P34" i="1"/>
  <c r="P29" i="1"/>
  <c r="P24" i="1"/>
  <c r="P22" i="1"/>
  <c r="P18" i="1"/>
  <c r="P16" i="1"/>
  <c r="P14" i="1"/>
  <c r="P11" i="1"/>
  <c r="P10" i="1" s="1"/>
  <c r="I82" i="1"/>
  <c r="I61" i="1"/>
  <c r="I58" i="1"/>
  <c r="I55" i="1"/>
  <c r="I51" i="1"/>
  <c r="I48" i="1"/>
  <c r="I45" i="1"/>
  <c r="I43" i="1" s="1"/>
  <c r="I40" i="1"/>
  <c r="I36" i="1"/>
  <c r="I34" i="1"/>
  <c r="I29" i="1"/>
  <c r="I24" i="1"/>
  <c r="I22" i="1"/>
  <c r="I18" i="1"/>
  <c r="I16" i="1"/>
  <c r="I14" i="1"/>
  <c r="I11" i="1"/>
  <c r="I10" i="1" s="1"/>
  <c r="P54" i="1" l="1"/>
  <c r="P53" i="1" s="1"/>
  <c r="I26" i="1"/>
  <c r="I9" i="1" s="1"/>
  <c r="I54" i="1"/>
  <c r="I53" i="1" s="1"/>
  <c r="P26" i="1"/>
  <c r="P9" i="1" s="1"/>
  <c r="P91" i="1" s="1"/>
  <c r="N58" i="1"/>
  <c r="G58" i="1"/>
  <c r="M59" i="1"/>
  <c r="M58" i="1" s="1"/>
  <c r="O60" i="1"/>
  <c r="Q60" i="1" s="1"/>
  <c r="H60" i="1"/>
  <c r="J60" i="1" s="1"/>
  <c r="N82" i="1"/>
  <c r="M62" i="1"/>
  <c r="O62" i="1" s="1"/>
  <c r="Q62" i="1" s="1"/>
  <c r="N61" i="1"/>
  <c r="N55" i="1"/>
  <c r="L55" i="1"/>
  <c r="M55" i="1" s="1"/>
  <c r="K55" i="1"/>
  <c r="N51" i="1"/>
  <c r="N48" i="1"/>
  <c r="N45" i="1"/>
  <c r="N43" i="1" s="1"/>
  <c r="N40" i="1"/>
  <c r="N36" i="1"/>
  <c r="N34" i="1"/>
  <c r="N29" i="1"/>
  <c r="M28" i="1"/>
  <c r="O28" i="1" s="1"/>
  <c r="N26" i="1"/>
  <c r="N24" i="1"/>
  <c r="N22" i="1"/>
  <c r="N18" i="1"/>
  <c r="N16" i="1"/>
  <c r="N14" i="1"/>
  <c r="N11" i="1"/>
  <c r="N10" i="1" s="1"/>
  <c r="G82" i="1"/>
  <c r="G61" i="1"/>
  <c r="G55" i="1"/>
  <c r="G51" i="1"/>
  <c r="G48" i="1"/>
  <c r="G45" i="1"/>
  <c r="G43" i="1" s="1"/>
  <c r="G40" i="1"/>
  <c r="G36" i="1"/>
  <c r="G34" i="1"/>
  <c r="G29" i="1"/>
  <c r="G26" i="1" s="1"/>
  <c r="G24" i="1"/>
  <c r="G22" i="1"/>
  <c r="G18" i="1"/>
  <c r="G16" i="1"/>
  <c r="G14" i="1"/>
  <c r="G11" i="1"/>
  <c r="G10" i="1" s="1"/>
  <c r="L82" i="1"/>
  <c r="L61" i="1"/>
  <c r="L51" i="1"/>
  <c r="L48" i="1"/>
  <c r="L45" i="1"/>
  <c r="L43" i="1" s="1"/>
  <c r="L40" i="1"/>
  <c r="L36" i="1"/>
  <c r="L34" i="1"/>
  <c r="L29" i="1"/>
  <c r="L26" i="1" s="1"/>
  <c r="L24" i="1"/>
  <c r="L22" i="1"/>
  <c r="L18" i="1"/>
  <c r="L16" i="1"/>
  <c r="L14" i="1"/>
  <c r="L11" i="1"/>
  <c r="L10" i="1" s="1"/>
  <c r="E82" i="1"/>
  <c r="E61" i="1"/>
  <c r="E58" i="1"/>
  <c r="E55" i="1"/>
  <c r="E51" i="1"/>
  <c r="E48" i="1"/>
  <c r="E45" i="1"/>
  <c r="E43" i="1" s="1"/>
  <c r="E40" i="1"/>
  <c r="E36" i="1"/>
  <c r="E34" i="1"/>
  <c r="E29" i="1"/>
  <c r="E24" i="1"/>
  <c r="E22" i="1"/>
  <c r="E18" i="1"/>
  <c r="E16" i="1"/>
  <c r="E14" i="1"/>
  <c r="E11" i="1"/>
  <c r="E10" i="1" s="1"/>
  <c r="M85" i="1"/>
  <c r="O85" i="1" s="1"/>
  <c r="Q85" i="1" s="1"/>
  <c r="M84" i="1"/>
  <c r="O84" i="1" s="1"/>
  <c r="Q84" i="1" s="1"/>
  <c r="M83" i="1"/>
  <c r="O83" i="1" s="1"/>
  <c r="Q83" i="1" s="1"/>
  <c r="M81" i="1"/>
  <c r="O81" i="1" s="1"/>
  <c r="Q81" i="1" s="1"/>
  <c r="M80" i="1"/>
  <c r="O80" i="1" s="1"/>
  <c r="Q80" i="1" s="1"/>
  <c r="M79" i="1"/>
  <c r="O79" i="1" s="1"/>
  <c r="Q79" i="1" s="1"/>
  <c r="M78" i="1"/>
  <c r="O78" i="1" s="1"/>
  <c r="Q78" i="1" s="1"/>
  <c r="M77" i="1"/>
  <c r="O77" i="1" s="1"/>
  <c r="Q77" i="1" s="1"/>
  <c r="M76" i="1"/>
  <c r="O76" i="1" s="1"/>
  <c r="Q76" i="1" s="1"/>
  <c r="M75" i="1"/>
  <c r="O75" i="1" s="1"/>
  <c r="Q75" i="1" s="1"/>
  <c r="M74" i="1"/>
  <c r="O74" i="1" s="1"/>
  <c r="Q74" i="1" s="1"/>
  <c r="M73" i="1"/>
  <c r="O73" i="1" s="1"/>
  <c r="Q73" i="1" s="1"/>
  <c r="M72" i="1"/>
  <c r="O72" i="1" s="1"/>
  <c r="Q72" i="1" s="1"/>
  <c r="M71" i="1"/>
  <c r="O71" i="1" s="1"/>
  <c r="Q71" i="1" s="1"/>
  <c r="M70" i="1"/>
  <c r="O70" i="1" s="1"/>
  <c r="Q70" i="1" s="1"/>
  <c r="M69" i="1"/>
  <c r="O69" i="1" s="1"/>
  <c r="Q69" i="1" s="1"/>
  <c r="M68" i="1"/>
  <c r="O68" i="1" s="1"/>
  <c r="Q68" i="1" s="1"/>
  <c r="M67" i="1"/>
  <c r="O67" i="1" s="1"/>
  <c r="Q67" i="1" s="1"/>
  <c r="M66" i="1"/>
  <c r="O66" i="1" s="1"/>
  <c r="Q66" i="1" s="1"/>
  <c r="M65" i="1"/>
  <c r="O65" i="1" s="1"/>
  <c r="Q65" i="1" s="1"/>
  <c r="M64" i="1"/>
  <c r="O64" i="1" s="1"/>
  <c r="Q64" i="1" s="1"/>
  <c r="M63" i="1"/>
  <c r="O63" i="1" s="1"/>
  <c r="Q63" i="1" s="1"/>
  <c r="M57" i="1"/>
  <c r="O57" i="1" s="1"/>
  <c r="M56" i="1"/>
  <c r="O56" i="1" s="1"/>
  <c r="M52" i="1"/>
  <c r="M51" i="1" s="1"/>
  <c r="M50" i="1"/>
  <c r="O50" i="1" s="1"/>
  <c r="Q50" i="1" s="1"/>
  <c r="M49" i="1"/>
  <c r="O49" i="1" s="1"/>
  <c r="Q49" i="1" s="1"/>
  <c r="M47" i="1"/>
  <c r="M46" i="1"/>
  <c r="O46" i="1" s="1"/>
  <c r="Q46" i="1" s="1"/>
  <c r="M44" i="1"/>
  <c r="O44" i="1" s="1"/>
  <c r="Q44" i="1" s="1"/>
  <c r="M42" i="1"/>
  <c r="O42" i="1" s="1"/>
  <c r="M41" i="1"/>
  <c r="O41" i="1" s="1"/>
  <c r="Q41" i="1" s="1"/>
  <c r="M39" i="1"/>
  <c r="O39" i="1" s="1"/>
  <c r="Q39" i="1" s="1"/>
  <c r="M38" i="1"/>
  <c r="O38" i="1" s="1"/>
  <c r="Q38" i="1" s="1"/>
  <c r="M37" i="1"/>
  <c r="M35" i="1"/>
  <c r="M34" i="1" s="1"/>
  <c r="M33" i="1"/>
  <c r="O33" i="1" s="1"/>
  <c r="Q33" i="1" s="1"/>
  <c r="M32" i="1"/>
  <c r="O32" i="1" s="1"/>
  <c r="Q32" i="1" s="1"/>
  <c r="M31" i="1"/>
  <c r="O31" i="1" s="1"/>
  <c r="Q31" i="1" s="1"/>
  <c r="M30" i="1"/>
  <c r="M27" i="1"/>
  <c r="O27" i="1" s="1"/>
  <c r="Q27" i="1" s="1"/>
  <c r="M25" i="1"/>
  <c r="M24" i="1" s="1"/>
  <c r="M23" i="1"/>
  <c r="M22" i="1" s="1"/>
  <c r="M21" i="1"/>
  <c r="O21" i="1" s="1"/>
  <c r="Q21" i="1" s="1"/>
  <c r="M20" i="1"/>
  <c r="O20" i="1" s="1"/>
  <c r="Q20" i="1" s="1"/>
  <c r="M19" i="1"/>
  <c r="O19" i="1" s="1"/>
  <c r="Q19" i="1" s="1"/>
  <c r="M17" i="1"/>
  <c r="M16" i="1" s="1"/>
  <c r="M15" i="1"/>
  <c r="M14" i="1" s="1"/>
  <c r="M13" i="1"/>
  <c r="O13" i="1" s="1"/>
  <c r="Q13" i="1" s="1"/>
  <c r="M12" i="1"/>
  <c r="M11" i="1" s="1"/>
  <c r="D45" i="1"/>
  <c r="D43" i="1" s="1"/>
  <c r="F12" i="1"/>
  <c r="F11" i="1" s="1"/>
  <c r="F13" i="1"/>
  <c r="H13" i="1" s="1"/>
  <c r="J13" i="1" s="1"/>
  <c r="F15" i="1"/>
  <c r="F14" i="1" s="1"/>
  <c r="F17" i="1"/>
  <c r="F16" i="1" s="1"/>
  <c r="F19" i="1"/>
  <c r="H19" i="1" s="1"/>
  <c r="J19" i="1" s="1"/>
  <c r="F20" i="1"/>
  <c r="H20" i="1" s="1"/>
  <c r="J20" i="1" s="1"/>
  <c r="F21" i="1"/>
  <c r="H21" i="1" s="1"/>
  <c r="J21" i="1" s="1"/>
  <c r="F23" i="1"/>
  <c r="F22" i="1" s="1"/>
  <c r="F25" i="1"/>
  <c r="F24" i="1" s="1"/>
  <c r="F27" i="1"/>
  <c r="H27" i="1" s="1"/>
  <c r="J27" i="1" s="1"/>
  <c r="F28" i="1"/>
  <c r="H28" i="1" s="1"/>
  <c r="J28" i="1" s="1"/>
  <c r="F30" i="1"/>
  <c r="H30" i="1" s="1"/>
  <c r="J30" i="1" s="1"/>
  <c r="F31" i="1"/>
  <c r="H31" i="1" s="1"/>
  <c r="J31" i="1" s="1"/>
  <c r="F32" i="1"/>
  <c r="H32" i="1" s="1"/>
  <c r="J32" i="1" s="1"/>
  <c r="F33" i="1"/>
  <c r="H33" i="1" s="1"/>
  <c r="J33" i="1" s="1"/>
  <c r="F35" i="1"/>
  <c r="F34" i="1" s="1"/>
  <c r="F37" i="1"/>
  <c r="H37" i="1" s="1"/>
  <c r="J37" i="1" s="1"/>
  <c r="F38" i="1"/>
  <c r="H38" i="1" s="1"/>
  <c r="J38" i="1" s="1"/>
  <c r="F39" i="1"/>
  <c r="H39" i="1" s="1"/>
  <c r="J39" i="1" s="1"/>
  <c r="F41" i="1"/>
  <c r="H41" i="1" s="1"/>
  <c r="J41" i="1" s="1"/>
  <c r="F42" i="1"/>
  <c r="H42" i="1" s="1"/>
  <c r="F44" i="1"/>
  <c r="F46" i="1"/>
  <c r="H46" i="1" s="1"/>
  <c r="J46" i="1" s="1"/>
  <c r="F47" i="1"/>
  <c r="H47" i="1" s="1"/>
  <c r="F49" i="1"/>
  <c r="H49" i="1" s="1"/>
  <c r="J49" i="1" s="1"/>
  <c r="F50" i="1"/>
  <c r="H50" i="1" s="1"/>
  <c r="J50" i="1" s="1"/>
  <c r="F52" i="1"/>
  <c r="F51" i="1" s="1"/>
  <c r="F56" i="1"/>
  <c r="H56" i="1" s="1"/>
  <c r="J56" i="1" s="1"/>
  <c r="F57" i="1"/>
  <c r="H57" i="1" s="1"/>
  <c r="F59" i="1"/>
  <c r="H59" i="1" s="1"/>
  <c r="J59" i="1" s="1"/>
  <c r="J58" i="1" s="1"/>
  <c r="F62" i="1"/>
  <c r="H62" i="1" s="1"/>
  <c r="J62" i="1" s="1"/>
  <c r="F63" i="1"/>
  <c r="H63" i="1" s="1"/>
  <c r="J63" i="1" s="1"/>
  <c r="F64" i="1"/>
  <c r="H64" i="1" s="1"/>
  <c r="J64" i="1" s="1"/>
  <c r="F65" i="1"/>
  <c r="H65" i="1" s="1"/>
  <c r="J65" i="1" s="1"/>
  <c r="F67" i="1"/>
  <c r="H67" i="1" s="1"/>
  <c r="J67" i="1" s="1"/>
  <c r="F68" i="1"/>
  <c r="H68" i="1" s="1"/>
  <c r="J68" i="1" s="1"/>
  <c r="F69" i="1"/>
  <c r="H69" i="1" s="1"/>
  <c r="J69" i="1" s="1"/>
  <c r="F70" i="1"/>
  <c r="H70" i="1" s="1"/>
  <c r="J70" i="1" s="1"/>
  <c r="F71" i="1"/>
  <c r="H71" i="1" s="1"/>
  <c r="J71" i="1" s="1"/>
  <c r="F72" i="1"/>
  <c r="H72" i="1" s="1"/>
  <c r="J72" i="1" s="1"/>
  <c r="F73" i="1"/>
  <c r="H73" i="1" s="1"/>
  <c r="J73" i="1" s="1"/>
  <c r="F74" i="1"/>
  <c r="H74" i="1" s="1"/>
  <c r="J74" i="1" s="1"/>
  <c r="F75" i="1"/>
  <c r="H75" i="1" s="1"/>
  <c r="J75" i="1" s="1"/>
  <c r="F76" i="1"/>
  <c r="H76" i="1" s="1"/>
  <c r="J76" i="1" s="1"/>
  <c r="F77" i="1"/>
  <c r="H77" i="1" s="1"/>
  <c r="J77" i="1" s="1"/>
  <c r="F78" i="1"/>
  <c r="H78" i="1" s="1"/>
  <c r="J78" i="1" s="1"/>
  <c r="F79" i="1"/>
  <c r="H79" i="1" s="1"/>
  <c r="J79" i="1" s="1"/>
  <c r="F80" i="1"/>
  <c r="H80" i="1" s="1"/>
  <c r="J80" i="1" s="1"/>
  <c r="F81" i="1"/>
  <c r="H81" i="1" s="1"/>
  <c r="J81" i="1" s="1"/>
  <c r="F83" i="1"/>
  <c r="H83" i="1" s="1"/>
  <c r="J83" i="1" s="1"/>
  <c r="F84" i="1"/>
  <c r="H84" i="1" s="1"/>
  <c r="J84" i="1" s="1"/>
  <c r="F85" i="1"/>
  <c r="H85" i="1" s="1"/>
  <c r="J85" i="1" s="1"/>
  <c r="D55" i="1"/>
  <c r="K82" i="1"/>
  <c r="D82" i="1"/>
  <c r="D66" i="1"/>
  <c r="F66" i="1" s="1"/>
  <c r="K61" i="1"/>
  <c r="D58" i="1"/>
  <c r="K40" i="1"/>
  <c r="D40" i="1"/>
  <c r="K48" i="1"/>
  <c r="D48" i="1"/>
  <c r="K51" i="1"/>
  <c r="K45" i="1"/>
  <c r="K43" i="1" s="1"/>
  <c r="K36" i="1"/>
  <c r="K34" i="1"/>
  <c r="K29" i="1"/>
  <c r="K24" i="1"/>
  <c r="K22" i="1"/>
  <c r="K18" i="1"/>
  <c r="K16" i="1"/>
  <c r="K14" i="1"/>
  <c r="K11" i="1"/>
  <c r="K10" i="1" s="1"/>
  <c r="D18" i="1"/>
  <c r="D11" i="1"/>
  <c r="D10" i="1" s="1"/>
  <c r="D14" i="1"/>
  <c r="D16" i="1"/>
  <c r="D22" i="1"/>
  <c r="D24" i="1"/>
  <c r="D29" i="1"/>
  <c r="D34" i="1"/>
  <c r="D36" i="1"/>
  <c r="D51" i="1"/>
  <c r="J48" i="1" l="1"/>
  <c r="F82" i="1"/>
  <c r="M48" i="1"/>
  <c r="M29" i="1"/>
  <c r="M26" i="1" s="1"/>
  <c r="M45" i="1"/>
  <c r="J82" i="1"/>
  <c r="M82" i="1"/>
  <c r="Q48" i="1"/>
  <c r="M61" i="1"/>
  <c r="Q18" i="1"/>
  <c r="Q82" i="1"/>
  <c r="E54" i="1"/>
  <c r="E53" i="1" s="1"/>
  <c r="O59" i="1"/>
  <c r="H55" i="1"/>
  <c r="J57" i="1"/>
  <c r="J55" i="1" s="1"/>
  <c r="H40" i="1"/>
  <c r="J42" i="1"/>
  <c r="J40" i="1" s="1"/>
  <c r="J36" i="1"/>
  <c r="J18" i="1"/>
  <c r="F58" i="1"/>
  <c r="O40" i="1"/>
  <c r="Q42" i="1"/>
  <c r="Q40" i="1" s="1"/>
  <c r="O55" i="1"/>
  <c r="K26" i="1"/>
  <c r="K9" i="1" s="1"/>
  <c r="M36" i="1"/>
  <c r="I91" i="1"/>
  <c r="Q61" i="1"/>
  <c r="H45" i="1"/>
  <c r="J47" i="1"/>
  <c r="J45" i="1" s="1"/>
  <c r="J29" i="1"/>
  <c r="H15" i="1"/>
  <c r="O52" i="1"/>
  <c r="H58" i="1"/>
  <c r="K58" i="1"/>
  <c r="K54" i="1" s="1"/>
  <c r="K53" i="1" s="1"/>
  <c r="L58" i="1"/>
  <c r="L54" i="1" s="1"/>
  <c r="L53" i="1" s="1"/>
  <c r="F61" i="1"/>
  <c r="H48" i="1"/>
  <c r="O48" i="1"/>
  <c r="H82" i="1"/>
  <c r="O18" i="1"/>
  <c r="H25" i="1"/>
  <c r="O12" i="1"/>
  <c r="O15" i="1"/>
  <c r="O25" i="1"/>
  <c r="O35" i="1"/>
  <c r="N54" i="1"/>
  <c r="N53" i="1" s="1"/>
  <c r="H12" i="1"/>
  <c r="O23" i="1"/>
  <c r="O47" i="1"/>
  <c r="F29" i="1"/>
  <c r="F26" i="1" s="1"/>
  <c r="M18" i="1"/>
  <c r="H23" i="1"/>
  <c r="H35" i="1"/>
  <c r="G54" i="1"/>
  <c r="G53" i="1" s="1"/>
  <c r="O30" i="1"/>
  <c r="Q30" i="1" s="1"/>
  <c r="Q29" i="1" s="1"/>
  <c r="O37" i="1"/>
  <c r="F48" i="1"/>
  <c r="F55" i="1"/>
  <c r="F54" i="1" s="1"/>
  <c r="F53" i="1" s="1"/>
  <c r="F40" i="1"/>
  <c r="D26" i="1"/>
  <c r="D9" i="1" s="1"/>
  <c r="F45" i="1"/>
  <c r="F43" i="1" s="1"/>
  <c r="F36" i="1"/>
  <c r="H17" i="1"/>
  <c r="H44" i="1"/>
  <c r="H52" i="1"/>
  <c r="H66" i="1"/>
  <c r="O17" i="1"/>
  <c r="O82" i="1"/>
  <c r="O61" i="1"/>
  <c r="O29" i="1"/>
  <c r="N9" i="1"/>
  <c r="H36" i="1"/>
  <c r="H29" i="1"/>
  <c r="H18" i="1"/>
  <c r="G9" i="1"/>
  <c r="F18" i="1"/>
  <c r="F10" i="1"/>
  <c r="L9" i="1"/>
  <c r="L91" i="1" s="1"/>
  <c r="M10" i="1"/>
  <c r="M40" i="1"/>
  <c r="E26" i="1"/>
  <c r="E9" i="1" s="1"/>
  <c r="E91" i="1" s="1"/>
  <c r="M43" i="1"/>
  <c r="D61" i="1"/>
  <c r="D54" i="1" s="1"/>
  <c r="D53" i="1" s="1"/>
  <c r="M54" i="1" l="1"/>
  <c r="M53" i="1" s="1"/>
  <c r="Q58" i="1"/>
  <c r="Q54" i="1" s="1"/>
  <c r="Q53" i="1" s="1"/>
  <c r="O58" i="1"/>
  <c r="O54" i="1" s="1"/>
  <c r="O53" i="1" s="1"/>
  <c r="O16" i="1"/>
  <c r="Q17" i="1"/>
  <c r="Q16" i="1" s="1"/>
  <c r="H16" i="1"/>
  <c r="J17" i="1"/>
  <c r="J16" i="1" s="1"/>
  <c r="O36" i="1"/>
  <c r="Q37" i="1"/>
  <c r="Q36" i="1" s="1"/>
  <c r="H22" i="1"/>
  <c r="J23" i="1"/>
  <c r="J22" i="1" s="1"/>
  <c r="O22" i="1"/>
  <c r="Q23" i="1"/>
  <c r="Q22" i="1" s="1"/>
  <c r="O24" i="1"/>
  <c r="Q25" i="1"/>
  <c r="Q24" i="1" s="1"/>
  <c r="H14" i="1"/>
  <c r="J15" i="1"/>
  <c r="J14" i="1" s="1"/>
  <c r="H43" i="1"/>
  <c r="J44" i="1"/>
  <c r="J43" i="1" s="1"/>
  <c r="H34" i="1"/>
  <c r="J35" i="1"/>
  <c r="J34" i="1" s="1"/>
  <c r="J26" i="1" s="1"/>
  <c r="O45" i="1"/>
  <c r="O43" i="1" s="1"/>
  <c r="Q47" i="1"/>
  <c r="Q45" i="1" s="1"/>
  <c r="Q43" i="1" s="1"/>
  <c r="O34" i="1"/>
  <c r="Q35" i="1"/>
  <c r="Q34" i="1" s="1"/>
  <c r="Q26" i="1" s="1"/>
  <c r="H24" i="1"/>
  <c r="J25" i="1"/>
  <c r="J24" i="1" s="1"/>
  <c r="O51" i="1"/>
  <c r="Q52" i="1"/>
  <c r="Q51" i="1" s="1"/>
  <c r="H51" i="1"/>
  <c r="J52" i="1"/>
  <c r="J51" i="1" s="1"/>
  <c r="O11" i="1"/>
  <c r="O10" i="1" s="1"/>
  <c r="Q12" i="1"/>
  <c r="Q11" i="1" s="1"/>
  <c r="Q10" i="1" s="1"/>
  <c r="H61" i="1"/>
  <c r="J66" i="1"/>
  <c r="J61" i="1" s="1"/>
  <c r="J54" i="1" s="1"/>
  <c r="J53" i="1" s="1"/>
  <c r="H11" i="1"/>
  <c r="H10" i="1" s="1"/>
  <c r="J12" i="1"/>
  <c r="J11" i="1" s="1"/>
  <c r="J10" i="1" s="1"/>
  <c r="O14" i="1"/>
  <c r="O9" i="1" s="1"/>
  <c r="Q15" i="1"/>
  <c r="Q14" i="1" s="1"/>
  <c r="O26" i="1"/>
  <c r="N91" i="1"/>
  <c r="K91" i="1"/>
  <c r="G91" i="1"/>
  <c r="F9" i="1"/>
  <c r="F91" i="1" s="1"/>
  <c r="H26" i="1"/>
  <c r="H54" i="1"/>
  <c r="H53" i="1" s="1"/>
  <c r="M9" i="1"/>
  <c r="M91" i="1" s="1"/>
  <c r="D91" i="1"/>
  <c r="H9" i="1" l="1"/>
  <c r="Q9" i="1"/>
  <c r="Q91" i="1" s="1"/>
  <c r="J9" i="1"/>
  <c r="J91" i="1" s="1"/>
  <c r="O91" i="1"/>
  <c r="H91" i="1"/>
</calcChain>
</file>

<file path=xl/sharedStrings.xml><?xml version="1.0" encoding="utf-8"?>
<sst xmlns="http://schemas.openxmlformats.org/spreadsheetml/2006/main" count="186" uniqueCount="180">
  <si>
    <t>к Закону Ярославской области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</si>
  <si>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</si>
  <si>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</si>
  <si>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</si>
  <si>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</si>
  <si>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</si>
  <si>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</si>
  <si>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</si>
  <si>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</si>
  <si>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</si>
  <si>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</si>
  <si>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</si>
  <si>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</si>
  <si>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</si>
  <si>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</si>
  <si>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</si>
  <si>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</si>
  <si>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</si>
  <si>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</si>
  <si>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</si>
  <si>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</si>
  <si>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</si>
  <si>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</si>
  <si>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</si>
  <si>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</si>
  <si>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</si>
  <si>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</si>
  <si>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</si>
  <si>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</si>
  <si>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</si>
  <si>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</si>
  <si>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</si>
  <si>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</si>
  <si>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</si>
  <si>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</si>
  <si>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</si>
  <si>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</si>
  <si>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</si>
  <si>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</si>
  <si>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</si>
  <si>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</si>
  <si>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</si>
  <si>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</si>
  <si>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</si>
  <si>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</si>
  <si>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</si>
  <si>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</si>
  <si>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</si>
  <si>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</si>
  <si>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</si>
  <si>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</si>
  <si>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</si>
  <si>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</si>
  <si>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</si>
  <si>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</si>
  <si>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</si>
  <si>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</si>
  <si>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</si>
  <si>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</si>
  <si>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</si>
  <si>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</si>
  <si>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</si>
  <si>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</si>
  <si>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</si>
  <si>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</si>
  <si>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</si>
  <si>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</si>
  <si>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</si>
  <si>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</si>
  <si>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000 1 14 06012 04 0000 430</t>
  </si>
  <si>
    <t>000 1 14 06022 02 0000 430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</si>
  <si>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</si>
  <si>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</si>
  <si>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</si>
  <si>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</si>
  <si>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</si>
  <si>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</si>
  <si>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000 1 11 05012 04 0000 120</t>
  </si>
  <si>
    <t>Доходы от оказания платных услуг (работ) и компенсации затрат государства</t>
  </si>
  <si>
    <t>000 1 13 01992 02 0000 130</t>
  </si>
  <si>
    <t>Прочие доходы от оказания платных услуг  (работ) получателями средств бюджетов субъектов Российской Федерации</t>
  </si>
  <si>
    <t>000 1 12 02000 00 0000 120</t>
  </si>
  <si>
    <t>000 1 06 05000 02 0000 110</t>
  </si>
  <si>
    <t>Налог на игорный бизнес</t>
  </si>
  <si>
    <t>Прочие доходы от компенсации затрат  бюджетов субъектов Российской Федерации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</si>
  <si>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</si>
  <si>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</si>
  <si>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Прогнозируемые доходы областного бюджета на плановый период 2014 и 2015 годов</t>
  </si>
  <si>
    <t xml:space="preserve"> в соответствии с классификацией доходов бюджетов Российской Федерации</t>
  </si>
  <si>
    <t>Денежные взыскания (штрафы) за нарушение законодательства Российской Федерации о безопасности дорожного движения</t>
  </si>
  <si>
    <t>000 1 13 02992 02 0000 130</t>
  </si>
  <si>
    <t xml:space="preserve">000 1 16 30020 01 0000 140 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</si>
  <si>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</si>
  <si>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</si>
  <si>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</si>
  <si>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</si>
  <si>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</si>
  <si>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</si>
  <si>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</si>
  <si>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</si>
  <si>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</si>
  <si>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</si>
  <si>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</si>
  <si>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000 2 02 02005 02 0000 151</t>
  </si>
  <si>
    <t>Субсидии бюджетам субъектов Российской Федерации на оздоровление детей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</si>
  <si>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</si>
  <si>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</si>
  <si>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</si>
  <si>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</si>
  <si>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</si>
  <si>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</si>
  <si>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</si>
  <si>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</si>
  <si>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</si>
  <si>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</si>
  <si>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</si>
  <si>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</si>
  <si>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</si>
  <si>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</si>
  <si>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</si>
  <si>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</si>
  <si>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</si>
  <si>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</si>
  <si>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</si>
  <si>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</si>
  <si>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</si>
  <si>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</si>
  <si>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</si>
  <si>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</si>
  <si>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охотничьих ресурсов и водных биологических ресурсов)
</t>
  </si>
  <si>
    <t>000 2 02 03032 02 0000 151</t>
  </si>
  <si>
    <t xml:space="preserve">Субвенции бюджетам субъектов Российской Федерации на 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</si>
  <si>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000 2 02 03053 02 0000 151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</si>
  <si>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</si>
  <si>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000 2 02 03054 02 0000 151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</si>
  <si>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</si>
  <si>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000 2 02 03060 02 0000 151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</si>
  <si>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</si>
  <si>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000 2 02 03070 02 0000 151</t>
  </si>
  <si>
    <t>000 2 02 03071 02 0000 151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</si>
  <si>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</si>
  <si>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</si>
  <si>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</si>
  <si>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</si>
  <si>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</si>
  <si>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</si>
  <si>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</si>
  <si>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Итого доходов</t>
  </si>
  <si>
    <t>2014 год                   (руб.)</t>
  </si>
  <si>
    <t>2015 год                           (руб.)</t>
  </si>
  <si>
    <t>Код бюджетной                                             классификации РФ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</si>
  <si>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 № 181-ФЗ "О социальной защите инвалидов в Российской Федерации"</t>
  </si>
  <si>
    <t>Субвенции бюджетам субъектов Российской Федерации на осуществление полномочий по выплате государственных единовременных пособий и ежемесячных денежных компенсаций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</si>
  <si>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Субвенции бюджетам субъектов Российской Федерации на реализацию полномочий по осуществлению выплаты инвалидам компенсаций страховых премий по договору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</si>
  <si>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Субвенции бюджетам субъектов Российской Федерации и города Байконура на осуществление полномочий Российской Федерации в области содействия занятости населения в соответствии с Законом Российской Федерации от 19 апреля 1991 года № 1032-I "О занятости населения в Российской Федерации"</t>
  </si>
  <si>
    <t>Уточнение 2014 год (руб.)</t>
  </si>
  <si>
    <t>Уточнение 2015 год (руб.)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</si>
  <si>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            № 120-ФЗ "Об основах системы профилактики безнадзорности и правонарушений несовершеннолетних"</t>
  </si>
  <si>
    <t>Уточнение 2014 год февраль</t>
  </si>
  <si>
    <t>Уточнение 2015 год февраль</t>
  </si>
  <si>
    <t>000 2 02 02173 02 0000 151</t>
  </si>
  <si>
    <t>Субсидии бюджетам субъектов Российской Федерации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</si>
  <si>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уточнение 2014 апрель</t>
  </si>
  <si>
    <t>000 2 02 01003 02 0000 151</t>
  </si>
  <si>
    <t>000 2 02 03020 02 0000 151</t>
  </si>
  <si>
    <t>000 2 02 04001 02 0000 151</t>
  </si>
  <si>
    <t>000 2 02 04002 02 0000 151</t>
  </si>
  <si>
    <t>000 2 03 00000 00 0000 180</t>
  </si>
  <si>
    <t xml:space="preserve">Безвозмездные поступления от государственных (муниципальных) организаций
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</si>
  <si>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</si>
  <si>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</si>
  <si>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 xml:space="preserve">000 2 03 02030 02 0000 180
</t>
  </si>
  <si>
    <t>Уточнение 2015 год апрель</t>
  </si>
  <si>
    <t xml:space="preserve">Безвозмездные поступления в бюджеты субъектов Российской Федерации от государственной корпорации - Фонда содействия    реформированию жилищно - коммунального хозяйства на обеспечение мероприятий по  капитальному ремонту многоквартирных домов 
</t>
  </si>
  <si>
    <t>000 2 03 02040 02 0000 180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</si>
  <si>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</si>
  <si>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</si>
  <si>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</si>
  <si>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Приложение 2</t>
  </si>
  <si>
    <t>от 23.05.2013 № 19-з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</si>
</sst>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/>
    <xf numFmtId="0" fontId="3" fillId="0" borderId="0" xfId="0" applyFont="1" applyFill="1" applyAlignment="1">
      <alignment wrapText="1"/>
    </xf>
    <xf numFmtId="3" fontId="2" fillId="0" borderId="0" xfId="0" applyNumberFormat="1" applyFont="1" applyFill="1"/>
    <xf numFmtId="0" fontId="6" fillId="0" borderId="0" xfId="0" applyFont="1" applyFill="1"/>
    <xf numFmtId="0" fontId="6" fillId="0" borderId="0" xfId="0" applyFont="1" applyFill="1" applyAlignment="1"/>
    <xf numFmtId="3" fontId="6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/>
    <xf numFmtId="0" fontId="8" fillId="0" borderId="1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/>
    <xf numFmtId="0" fontId="9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wrapText="1"/>
    </xf>
    <xf numFmtId="3" fontId="7" fillId="0" borderId="1" xfId="0" applyNumberFormat="1" applyFont="1" applyFill="1" applyBorder="1"/>
    <xf numFmtId="3" fontId="7" fillId="0" borderId="1" xfId="0" applyNumberFormat="1" applyFont="1" applyFill="1" applyBorder="1" applyAlignment="1">
      <alignment horizontal="right" vertical="top"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/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13" fillId="0" borderId="0" xfId="0" applyFont="1" applyFill="1" applyBorder="1"/>
    <xf numFmtId="0" fontId="13" fillId="0" borderId="0" xfId="0" applyFont="1" applyFill="1"/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3" fontId="11" fillId="0" borderId="1" xfId="0" applyNumberFormat="1" applyFont="1" applyFill="1" applyBorder="1"/>
    <xf numFmtId="3" fontId="8" fillId="2" borderId="1" xfId="0" applyNumberFormat="1" applyFont="1" applyFill="1" applyBorder="1"/>
    <xf numFmtId="0" fontId="8" fillId="2" borderId="2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4"/>
  <sheetViews>
    <sheetView tabSelected="1" view="pageBreakPreview" topLeftCell="B1" zoomScaleNormal="90" zoomScaleSheetLayoutView="100" workbookViewId="0">
      <selection activeCell="B3" sqref="B3:Q3"/>
    </sheetView>
  </sheetViews>
  <sheetFormatPr defaultColWidth="9.140625" defaultRowHeight="15.75" x14ac:dyDescent="0.25"/>
  <cols>
    <col min="1" max="1" width="1" style="3" customWidth="1"/>
    <col min="2" max="2" width="28.42578125" style="1" customWidth="1"/>
    <col min="3" max="3" width="46.5703125" style="4" customWidth="1"/>
    <col min="4" max="9" width="20.28515625" style="3" hidden="1" customWidth="1"/>
    <col min="10" max="10" width="20.28515625" style="3" customWidth="1"/>
    <col min="11" max="16" width="20.28515625" style="10" hidden="1" customWidth="1"/>
    <col min="17" max="17" width="20.28515625" style="10" customWidth="1"/>
    <col min="18" max="18" width="9.140625" style="3"/>
    <col min="19" max="19" width="29.5703125" style="3" customWidth="1"/>
    <col min="20" max="16384" width="9.140625" style="3"/>
  </cols>
  <sheetData>
    <row r="1" spans="1:17" x14ac:dyDescent="0.25">
      <c r="B1" s="46" t="s">
        <v>178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</row>
    <row r="2" spans="1:17" x14ac:dyDescent="0.25">
      <c r="B2" s="46" t="s">
        <v>0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</row>
    <row r="3" spans="1:17" x14ac:dyDescent="0.25">
      <c r="B3" s="46" t="s">
        <v>179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</row>
    <row r="4" spans="1:17" x14ac:dyDescent="0.25">
      <c r="C4" s="2"/>
    </row>
    <row r="5" spans="1:17" ht="18.75" x14ac:dyDescent="0.3">
      <c r="B5" s="45" t="s">
        <v>87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</row>
    <row r="6" spans="1:17" ht="18.75" x14ac:dyDescent="0.3">
      <c r="B6" s="45" t="s">
        <v>88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</row>
    <row r="7" spans="1:17" ht="18.75" x14ac:dyDescent="0.3">
      <c r="B7" s="11"/>
      <c r="C7" s="12"/>
      <c r="D7" s="11"/>
      <c r="E7" s="11"/>
      <c r="F7" s="11"/>
      <c r="G7" s="11"/>
      <c r="H7" s="11"/>
      <c r="I7" s="11"/>
      <c r="J7" s="11"/>
      <c r="K7" s="13"/>
      <c r="L7" s="13"/>
      <c r="M7" s="13"/>
      <c r="N7" s="13"/>
      <c r="O7" s="13"/>
      <c r="P7" s="13"/>
      <c r="Q7" s="13"/>
    </row>
    <row r="8" spans="1:17" ht="31.5" x14ac:dyDescent="0.25">
      <c r="A8" s="5"/>
      <c r="B8" s="14" t="s">
        <v>150</v>
      </c>
      <c r="C8" s="14" t="s">
        <v>1</v>
      </c>
      <c r="D8" s="15" t="s">
        <v>148</v>
      </c>
      <c r="E8" s="15" t="s">
        <v>155</v>
      </c>
      <c r="F8" s="15" t="s">
        <v>148</v>
      </c>
      <c r="G8" s="15" t="s">
        <v>158</v>
      </c>
      <c r="H8" s="15" t="s">
        <v>148</v>
      </c>
      <c r="I8" s="15" t="s">
        <v>162</v>
      </c>
      <c r="J8" s="15" t="s">
        <v>148</v>
      </c>
      <c r="K8" s="15" t="s">
        <v>149</v>
      </c>
      <c r="L8" s="15" t="s">
        <v>156</v>
      </c>
      <c r="M8" s="15" t="s">
        <v>149</v>
      </c>
      <c r="N8" s="15" t="s">
        <v>159</v>
      </c>
      <c r="O8" s="15" t="s">
        <v>149</v>
      </c>
      <c r="P8" s="15" t="s">
        <v>172</v>
      </c>
      <c r="Q8" s="15" t="s">
        <v>149</v>
      </c>
    </row>
    <row r="9" spans="1:17" ht="18.75" customHeight="1" x14ac:dyDescent="0.25">
      <c r="B9" s="16" t="s">
        <v>2</v>
      </c>
      <c r="C9" s="16" t="s">
        <v>3</v>
      </c>
      <c r="D9" s="17">
        <f t="shared" ref="D9:O9" si="0">SUM(D10+D14+D16+D18+D22+D24+D26+D36+D40+D43+D48+D51)</f>
        <v>44636239200</v>
      </c>
      <c r="E9" s="17">
        <f t="shared" si="0"/>
        <v>678000000</v>
      </c>
      <c r="F9" s="17">
        <f t="shared" si="0"/>
        <v>45314239200</v>
      </c>
      <c r="G9" s="17">
        <f t="shared" si="0"/>
        <v>0</v>
      </c>
      <c r="H9" s="17">
        <f t="shared" si="0"/>
        <v>45314239200</v>
      </c>
      <c r="I9" s="17">
        <f t="shared" ref="I9:J9" si="1">SUM(I10+I14+I16+I18+I22+I24+I26+I36+I40+I43+I48+I51)</f>
        <v>0</v>
      </c>
      <c r="J9" s="17">
        <f t="shared" si="1"/>
        <v>45314239200</v>
      </c>
      <c r="K9" s="17">
        <f t="shared" si="0"/>
        <v>48147826600</v>
      </c>
      <c r="L9" s="17">
        <f t="shared" si="0"/>
        <v>746800000</v>
      </c>
      <c r="M9" s="17">
        <f t="shared" si="0"/>
        <v>48894626600</v>
      </c>
      <c r="N9" s="17">
        <f t="shared" si="0"/>
        <v>0</v>
      </c>
      <c r="O9" s="17">
        <f t="shared" si="0"/>
        <v>48894626600</v>
      </c>
      <c r="P9" s="17">
        <f t="shared" ref="P9:Q9" si="2">SUM(P10+P14+P16+P18+P22+P24+P26+P36+P40+P43+P48+P51)</f>
        <v>0</v>
      </c>
      <c r="Q9" s="17">
        <f t="shared" si="2"/>
        <v>48894626600</v>
      </c>
    </row>
    <row r="10" spans="1:17" ht="18.75" customHeight="1" x14ac:dyDescent="0.25">
      <c r="B10" s="16" t="s">
        <v>67</v>
      </c>
      <c r="C10" s="16" t="s">
        <v>4</v>
      </c>
      <c r="D10" s="17">
        <f t="shared" ref="D10:O10" si="3">D11+D13</f>
        <v>23174915000</v>
      </c>
      <c r="E10" s="17">
        <f t="shared" si="3"/>
        <v>678000000</v>
      </c>
      <c r="F10" s="17">
        <f t="shared" si="3"/>
        <v>23852915000</v>
      </c>
      <c r="G10" s="17">
        <f t="shared" si="3"/>
        <v>0</v>
      </c>
      <c r="H10" s="17">
        <f t="shared" si="3"/>
        <v>23852915000</v>
      </c>
      <c r="I10" s="17">
        <f t="shared" ref="I10:J10" si="4">I11+I13</f>
        <v>0</v>
      </c>
      <c r="J10" s="17">
        <f t="shared" si="4"/>
        <v>23852915000</v>
      </c>
      <c r="K10" s="17">
        <f t="shared" si="3"/>
        <v>25597627000</v>
      </c>
      <c r="L10" s="17">
        <f t="shared" si="3"/>
        <v>746800000</v>
      </c>
      <c r="M10" s="17">
        <f t="shared" si="3"/>
        <v>26344427000</v>
      </c>
      <c r="N10" s="17">
        <f t="shared" si="3"/>
        <v>0</v>
      </c>
      <c r="O10" s="17">
        <f t="shared" si="3"/>
        <v>26344427000</v>
      </c>
      <c r="P10" s="17">
        <f t="shared" ref="P10:Q10" si="5">P11+P13</f>
        <v>0</v>
      </c>
      <c r="Q10" s="17">
        <f t="shared" si="5"/>
        <v>26344427000</v>
      </c>
    </row>
    <row r="11" spans="1:17" x14ac:dyDescent="0.25">
      <c r="B11" s="18" t="s">
        <v>68</v>
      </c>
      <c r="C11" s="18" t="s">
        <v>5</v>
      </c>
      <c r="D11" s="19">
        <f t="shared" ref="D11:Q11" si="6">D12</f>
        <v>12465300000</v>
      </c>
      <c r="E11" s="19">
        <f t="shared" si="6"/>
        <v>562000000</v>
      </c>
      <c r="F11" s="19">
        <f t="shared" si="6"/>
        <v>13027300000</v>
      </c>
      <c r="G11" s="19">
        <f t="shared" si="6"/>
        <v>0</v>
      </c>
      <c r="H11" s="19">
        <f t="shared" si="6"/>
        <v>13027300000</v>
      </c>
      <c r="I11" s="19">
        <f t="shared" si="6"/>
        <v>0</v>
      </c>
      <c r="J11" s="19">
        <f t="shared" si="6"/>
        <v>13027300000</v>
      </c>
      <c r="K11" s="19">
        <f t="shared" si="6"/>
        <v>13761700000</v>
      </c>
      <c r="L11" s="19">
        <f t="shared" si="6"/>
        <v>620400000</v>
      </c>
      <c r="M11" s="19">
        <f t="shared" si="6"/>
        <v>14382100000</v>
      </c>
      <c r="N11" s="19">
        <f t="shared" si="6"/>
        <v>0</v>
      </c>
      <c r="O11" s="19">
        <f t="shared" si="6"/>
        <v>14382100000</v>
      </c>
      <c r="P11" s="19">
        <f t="shared" si="6"/>
        <v>0</v>
      </c>
      <c r="Q11" s="19">
        <f t="shared" si="6"/>
        <v>14382100000</v>
      </c>
    </row>
    <row r="12" spans="1:17" ht="33.75" customHeight="1" x14ac:dyDescent="0.25">
      <c r="B12" s="20" t="s">
        <v>66</v>
      </c>
      <c r="C12" s="20" t="s">
        <v>6</v>
      </c>
      <c r="D12" s="21">
        <v>12465300000</v>
      </c>
      <c r="E12" s="21">
        <v>562000000</v>
      </c>
      <c r="F12" s="21">
        <f t="shared" ref="F12:F73" si="7">SUM(D12:E12)</f>
        <v>13027300000</v>
      </c>
      <c r="G12" s="21"/>
      <c r="H12" s="21">
        <f>SUM(G12+F12)</f>
        <v>13027300000</v>
      </c>
      <c r="I12" s="21"/>
      <c r="J12" s="21">
        <f>SUM(I12+H12)</f>
        <v>13027300000</v>
      </c>
      <c r="K12" s="21">
        <v>13761700000</v>
      </c>
      <c r="L12" s="21">
        <v>620400000</v>
      </c>
      <c r="M12" s="21">
        <f>SUM(K12:L12)</f>
        <v>14382100000</v>
      </c>
      <c r="N12" s="21"/>
      <c r="O12" s="21">
        <f>SUM(M12:N12)</f>
        <v>14382100000</v>
      </c>
      <c r="P12" s="21"/>
      <c r="Q12" s="21">
        <f>SUM(O12:P12)</f>
        <v>14382100000</v>
      </c>
    </row>
    <row r="13" spans="1:17" x14ac:dyDescent="0.25">
      <c r="B13" s="18" t="s">
        <v>65</v>
      </c>
      <c r="C13" s="18" t="s">
        <v>7</v>
      </c>
      <c r="D13" s="19">
        <v>10709615000</v>
      </c>
      <c r="E13" s="19">
        <v>116000000</v>
      </c>
      <c r="F13" s="19">
        <f t="shared" si="7"/>
        <v>10825615000</v>
      </c>
      <c r="G13" s="19"/>
      <c r="H13" s="30">
        <f>SUM(G13+F13)</f>
        <v>10825615000</v>
      </c>
      <c r="I13" s="19"/>
      <c r="J13" s="30">
        <f>SUM(I13+H13)</f>
        <v>10825615000</v>
      </c>
      <c r="K13" s="19">
        <v>11835927000</v>
      </c>
      <c r="L13" s="19">
        <v>126400000</v>
      </c>
      <c r="M13" s="19">
        <f>SUM(K13:L13)</f>
        <v>11962327000</v>
      </c>
      <c r="N13" s="19"/>
      <c r="O13" s="19">
        <f>SUM(M13:N13)</f>
        <v>11962327000</v>
      </c>
      <c r="P13" s="19"/>
      <c r="Q13" s="19">
        <f>SUM(O13:P13)</f>
        <v>11962327000</v>
      </c>
    </row>
    <row r="14" spans="1:17" ht="48" customHeight="1" x14ac:dyDescent="0.25">
      <c r="B14" s="16" t="s">
        <v>8</v>
      </c>
      <c r="C14" s="16" t="s">
        <v>9</v>
      </c>
      <c r="D14" s="17">
        <f t="shared" ref="D14:Q14" si="8">D15</f>
        <v>12889000000</v>
      </c>
      <c r="E14" s="17">
        <f t="shared" si="8"/>
        <v>0</v>
      </c>
      <c r="F14" s="17">
        <f t="shared" si="8"/>
        <v>12889000000</v>
      </c>
      <c r="G14" s="17">
        <f t="shared" si="8"/>
        <v>0</v>
      </c>
      <c r="H14" s="17">
        <f t="shared" si="8"/>
        <v>12889000000</v>
      </c>
      <c r="I14" s="17">
        <f t="shared" si="8"/>
        <v>0</v>
      </c>
      <c r="J14" s="17">
        <f t="shared" si="8"/>
        <v>12889000000</v>
      </c>
      <c r="K14" s="17">
        <f t="shared" si="8"/>
        <v>13321500000</v>
      </c>
      <c r="L14" s="17">
        <f t="shared" si="8"/>
        <v>0</v>
      </c>
      <c r="M14" s="17">
        <f t="shared" si="8"/>
        <v>13321500000</v>
      </c>
      <c r="N14" s="17">
        <f t="shared" si="8"/>
        <v>0</v>
      </c>
      <c r="O14" s="17">
        <f t="shared" si="8"/>
        <v>13321500000</v>
      </c>
      <c r="P14" s="17">
        <f t="shared" si="8"/>
        <v>0</v>
      </c>
      <c r="Q14" s="17">
        <f t="shared" si="8"/>
        <v>13321500000</v>
      </c>
    </row>
    <row r="15" spans="1:17" ht="47.25" x14ac:dyDescent="0.25">
      <c r="B15" s="18" t="s">
        <v>10</v>
      </c>
      <c r="C15" s="18" t="s">
        <v>11</v>
      </c>
      <c r="D15" s="19">
        <v>12889000000</v>
      </c>
      <c r="E15" s="19"/>
      <c r="F15" s="19">
        <f t="shared" si="7"/>
        <v>12889000000</v>
      </c>
      <c r="G15" s="19"/>
      <c r="H15" s="19">
        <f>SUM(G15+F15)</f>
        <v>12889000000</v>
      </c>
      <c r="I15" s="19"/>
      <c r="J15" s="19">
        <f>SUM(I15+H15)</f>
        <v>12889000000</v>
      </c>
      <c r="K15" s="19">
        <v>13321500000</v>
      </c>
      <c r="L15" s="19"/>
      <c r="M15" s="19">
        <f>SUM(K15:L15)</f>
        <v>13321500000</v>
      </c>
      <c r="N15" s="19"/>
      <c r="O15" s="19">
        <f>SUM(M15:N15)</f>
        <v>13321500000</v>
      </c>
      <c r="P15" s="19"/>
      <c r="Q15" s="19">
        <f>SUM(O15:P15)</f>
        <v>13321500000</v>
      </c>
    </row>
    <row r="16" spans="1:17" x14ac:dyDescent="0.25">
      <c r="B16" s="16" t="s">
        <v>63</v>
      </c>
      <c r="C16" s="16" t="s">
        <v>12</v>
      </c>
      <c r="D16" s="17">
        <f t="shared" ref="D16:Q16" si="9">D17</f>
        <v>1793013000</v>
      </c>
      <c r="E16" s="17">
        <f t="shared" si="9"/>
        <v>0</v>
      </c>
      <c r="F16" s="17">
        <f t="shared" si="9"/>
        <v>1793013000</v>
      </c>
      <c r="G16" s="17">
        <f t="shared" si="9"/>
        <v>0</v>
      </c>
      <c r="H16" s="17">
        <f t="shared" si="9"/>
        <v>1793013000</v>
      </c>
      <c r="I16" s="17">
        <f t="shared" si="9"/>
        <v>0</v>
      </c>
      <c r="J16" s="17">
        <f t="shared" si="9"/>
        <v>1793013000</v>
      </c>
      <c r="K16" s="17">
        <f t="shared" si="9"/>
        <v>1983617000</v>
      </c>
      <c r="L16" s="17">
        <f t="shared" si="9"/>
        <v>0</v>
      </c>
      <c r="M16" s="17">
        <f t="shared" si="9"/>
        <v>1983617000</v>
      </c>
      <c r="N16" s="17">
        <f t="shared" si="9"/>
        <v>0</v>
      </c>
      <c r="O16" s="17">
        <f t="shared" si="9"/>
        <v>1983617000</v>
      </c>
      <c r="P16" s="17">
        <f t="shared" si="9"/>
        <v>0</v>
      </c>
      <c r="Q16" s="17">
        <f t="shared" si="9"/>
        <v>1983617000</v>
      </c>
    </row>
    <row r="17" spans="2:17" ht="32.25" customHeight="1" x14ac:dyDescent="0.25">
      <c r="B17" s="18" t="s">
        <v>64</v>
      </c>
      <c r="C17" s="18" t="s">
        <v>13</v>
      </c>
      <c r="D17" s="19">
        <v>1793013000</v>
      </c>
      <c r="E17" s="19"/>
      <c r="F17" s="19">
        <f t="shared" si="7"/>
        <v>1793013000</v>
      </c>
      <c r="G17" s="19"/>
      <c r="H17" s="19">
        <f>SUM(G17+F17)</f>
        <v>1793013000</v>
      </c>
      <c r="I17" s="19"/>
      <c r="J17" s="19">
        <f>SUM(I17+H17)</f>
        <v>1793013000</v>
      </c>
      <c r="K17" s="19">
        <v>1983617000</v>
      </c>
      <c r="L17" s="19"/>
      <c r="M17" s="19">
        <f>SUM(K17:L17)</f>
        <v>1983617000</v>
      </c>
      <c r="N17" s="19"/>
      <c r="O17" s="19">
        <f>SUM(M17:N17)</f>
        <v>1983617000</v>
      </c>
      <c r="P17" s="19"/>
      <c r="Q17" s="19">
        <f>SUM(O17:P17)</f>
        <v>1983617000</v>
      </c>
    </row>
    <row r="18" spans="2:17" x14ac:dyDescent="0.25">
      <c r="B18" s="16" t="s">
        <v>58</v>
      </c>
      <c r="C18" s="16" t="s">
        <v>14</v>
      </c>
      <c r="D18" s="17">
        <f t="shared" ref="D18:O18" si="10">SUM(D19:D21)</f>
        <v>6155100000</v>
      </c>
      <c r="E18" s="17">
        <f t="shared" si="10"/>
        <v>0</v>
      </c>
      <c r="F18" s="17">
        <f t="shared" si="10"/>
        <v>6155100000</v>
      </c>
      <c r="G18" s="17">
        <f t="shared" si="10"/>
        <v>0</v>
      </c>
      <c r="H18" s="17">
        <f t="shared" si="10"/>
        <v>6155100000</v>
      </c>
      <c r="I18" s="17">
        <f t="shared" ref="I18:J18" si="11">SUM(I19:I21)</f>
        <v>0</v>
      </c>
      <c r="J18" s="17">
        <f t="shared" si="11"/>
        <v>6155100000</v>
      </c>
      <c r="K18" s="17">
        <f t="shared" si="10"/>
        <v>6627500000</v>
      </c>
      <c r="L18" s="17">
        <f t="shared" si="10"/>
        <v>0</v>
      </c>
      <c r="M18" s="17">
        <f t="shared" si="10"/>
        <v>6627500000</v>
      </c>
      <c r="N18" s="17">
        <f t="shared" si="10"/>
        <v>0</v>
      </c>
      <c r="O18" s="17">
        <f t="shared" si="10"/>
        <v>6627500000</v>
      </c>
      <c r="P18" s="17">
        <f t="shared" ref="P18:Q18" si="12">SUM(P19:P21)</f>
        <v>0</v>
      </c>
      <c r="Q18" s="17">
        <f t="shared" si="12"/>
        <v>6627500000</v>
      </c>
    </row>
    <row r="19" spans="2:17" x14ac:dyDescent="0.25">
      <c r="B19" s="18" t="s">
        <v>59</v>
      </c>
      <c r="C19" s="18" t="s">
        <v>15</v>
      </c>
      <c r="D19" s="19">
        <v>5392800000</v>
      </c>
      <c r="E19" s="19"/>
      <c r="F19" s="19">
        <f t="shared" si="7"/>
        <v>5392800000</v>
      </c>
      <c r="G19" s="19"/>
      <c r="H19" s="19">
        <f>SUM(G19+F19)</f>
        <v>5392800000</v>
      </c>
      <c r="I19" s="19"/>
      <c r="J19" s="19">
        <f>SUM(I19+H19)</f>
        <v>5392800000</v>
      </c>
      <c r="K19" s="19">
        <v>5852700000</v>
      </c>
      <c r="L19" s="19"/>
      <c r="M19" s="19">
        <f>SUM(K19:L19)</f>
        <v>5852700000</v>
      </c>
      <c r="N19" s="19"/>
      <c r="O19" s="19">
        <f>SUM(M19:N19)</f>
        <v>5852700000</v>
      </c>
      <c r="P19" s="19"/>
      <c r="Q19" s="19">
        <f>SUM(O19:P19)</f>
        <v>5852700000</v>
      </c>
    </row>
    <row r="20" spans="2:17" x14ac:dyDescent="0.25">
      <c r="B20" s="18" t="s">
        <v>60</v>
      </c>
      <c r="C20" s="18" t="s">
        <v>16</v>
      </c>
      <c r="D20" s="19">
        <v>760900000</v>
      </c>
      <c r="E20" s="19"/>
      <c r="F20" s="19">
        <f t="shared" si="7"/>
        <v>760900000</v>
      </c>
      <c r="G20" s="19"/>
      <c r="H20" s="19">
        <f t="shared" ref="H20:H21" si="13">SUM(G20+F20)</f>
        <v>760900000</v>
      </c>
      <c r="I20" s="19"/>
      <c r="J20" s="19">
        <f t="shared" ref="J20:J21" si="14">SUM(I20+H20)</f>
        <v>760900000</v>
      </c>
      <c r="K20" s="19">
        <v>773400000</v>
      </c>
      <c r="L20" s="19"/>
      <c r="M20" s="19">
        <f>SUM(K20:L20)</f>
        <v>773400000</v>
      </c>
      <c r="N20" s="19"/>
      <c r="O20" s="19">
        <f t="shared" ref="O20:O21" si="15">SUM(M20:N20)</f>
        <v>773400000</v>
      </c>
      <c r="P20" s="19"/>
      <c r="Q20" s="19">
        <f t="shared" ref="Q20:Q21" si="16">SUM(O20:P20)</f>
        <v>773400000</v>
      </c>
    </row>
    <row r="21" spans="2:17" x14ac:dyDescent="0.25">
      <c r="B21" s="18" t="s">
        <v>82</v>
      </c>
      <c r="C21" s="18" t="s">
        <v>83</v>
      </c>
      <c r="D21" s="19">
        <v>1400000</v>
      </c>
      <c r="E21" s="19"/>
      <c r="F21" s="19">
        <f t="shared" si="7"/>
        <v>1400000</v>
      </c>
      <c r="G21" s="19"/>
      <c r="H21" s="19">
        <f t="shared" si="13"/>
        <v>1400000</v>
      </c>
      <c r="I21" s="19"/>
      <c r="J21" s="19">
        <f t="shared" si="14"/>
        <v>1400000</v>
      </c>
      <c r="K21" s="19">
        <v>1400000</v>
      </c>
      <c r="L21" s="19"/>
      <c r="M21" s="19">
        <f>SUM(K21:L21)</f>
        <v>1400000</v>
      </c>
      <c r="N21" s="19"/>
      <c r="O21" s="19">
        <f t="shared" si="15"/>
        <v>1400000</v>
      </c>
      <c r="P21" s="19"/>
      <c r="Q21" s="19">
        <f t="shared" si="16"/>
        <v>1400000</v>
      </c>
    </row>
    <row r="22" spans="2:17" ht="31.5" x14ac:dyDescent="0.25">
      <c r="B22" s="16" t="s">
        <v>61</v>
      </c>
      <c r="C22" s="16" t="s">
        <v>17</v>
      </c>
      <c r="D22" s="17">
        <f t="shared" ref="D22:Q22" si="17">D23</f>
        <v>4200000</v>
      </c>
      <c r="E22" s="17">
        <f t="shared" si="17"/>
        <v>0</v>
      </c>
      <c r="F22" s="17">
        <f t="shared" si="17"/>
        <v>4200000</v>
      </c>
      <c r="G22" s="17">
        <f t="shared" si="17"/>
        <v>0</v>
      </c>
      <c r="H22" s="17">
        <f t="shared" si="17"/>
        <v>4200000</v>
      </c>
      <c r="I22" s="17">
        <f t="shared" si="17"/>
        <v>0</v>
      </c>
      <c r="J22" s="17">
        <f t="shared" si="17"/>
        <v>4200000</v>
      </c>
      <c r="K22" s="17">
        <f t="shared" si="17"/>
        <v>4200000</v>
      </c>
      <c r="L22" s="17">
        <f t="shared" si="17"/>
        <v>0</v>
      </c>
      <c r="M22" s="17">
        <f t="shared" si="17"/>
        <v>4200000</v>
      </c>
      <c r="N22" s="17">
        <f t="shared" si="17"/>
        <v>0</v>
      </c>
      <c r="O22" s="17">
        <f t="shared" si="17"/>
        <v>4200000</v>
      </c>
      <c r="P22" s="17">
        <f t="shared" si="17"/>
        <v>0</v>
      </c>
      <c r="Q22" s="17">
        <f t="shared" si="17"/>
        <v>4200000</v>
      </c>
    </row>
    <row r="23" spans="2:17" ht="20.25" customHeight="1" x14ac:dyDescent="0.25">
      <c r="B23" s="18" t="s">
        <v>62</v>
      </c>
      <c r="C23" s="18" t="s">
        <v>18</v>
      </c>
      <c r="D23" s="19">
        <v>4200000</v>
      </c>
      <c r="E23" s="19"/>
      <c r="F23" s="19">
        <f t="shared" si="7"/>
        <v>4200000</v>
      </c>
      <c r="G23" s="19"/>
      <c r="H23" s="19">
        <f>SUM(G23+F23)</f>
        <v>4200000</v>
      </c>
      <c r="I23" s="19"/>
      <c r="J23" s="19">
        <f>SUM(I23+H23)</f>
        <v>4200000</v>
      </c>
      <c r="K23" s="19">
        <v>4200000</v>
      </c>
      <c r="L23" s="19"/>
      <c r="M23" s="19">
        <f>SUM(K23:L23)</f>
        <v>4200000</v>
      </c>
      <c r="N23" s="19"/>
      <c r="O23" s="19">
        <f>SUM(M23:N23)</f>
        <v>4200000</v>
      </c>
      <c r="P23" s="19"/>
      <c r="Q23" s="19">
        <f>SUM(O23:P23)</f>
        <v>4200000</v>
      </c>
    </row>
    <row r="24" spans="2:17" x14ac:dyDescent="0.25">
      <c r="B24" s="16" t="s">
        <v>19</v>
      </c>
      <c r="C24" s="16" t="s">
        <v>20</v>
      </c>
      <c r="D24" s="17">
        <f t="shared" ref="D24:Q24" si="18">D25</f>
        <v>43695000</v>
      </c>
      <c r="E24" s="17">
        <f t="shared" si="18"/>
        <v>0</v>
      </c>
      <c r="F24" s="17">
        <f t="shared" si="18"/>
        <v>43695000</v>
      </c>
      <c r="G24" s="17">
        <f t="shared" si="18"/>
        <v>0</v>
      </c>
      <c r="H24" s="17">
        <f t="shared" si="18"/>
        <v>43695000</v>
      </c>
      <c r="I24" s="17">
        <f t="shared" si="18"/>
        <v>0</v>
      </c>
      <c r="J24" s="17">
        <f t="shared" si="18"/>
        <v>43695000</v>
      </c>
      <c r="K24" s="17">
        <f t="shared" si="18"/>
        <v>43698600</v>
      </c>
      <c r="L24" s="17">
        <f t="shared" si="18"/>
        <v>0</v>
      </c>
      <c r="M24" s="17">
        <f t="shared" si="18"/>
        <v>43698600</v>
      </c>
      <c r="N24" s="17">
        <f t="shared" si="18"/>
        <v>0</v>
      </c>
      <c r="O24" s="17">
        <f t="shared" si="18"/>
        <v>43698600</v>
      </c>
      <c r="P24" s="17">
        <f t="shared" si="18"/>
        <v>0</v>
      </c>
      <c r="Q24" s="17">
        <f t="shared" si="18"/>
        <v>43698600</v>
      </c>
    </row>
    <row r="25" spans="2:17" ht="51.75" customHeight="1" x14ac:dyDescent="0.25">
      <c r="B25" s="18" t="s">
        <v>21</v>
      </c>
      <c r="C25" s="18" t="s">
        <v>22</v>
      </c>
      <c r="D25" s="19">
        <v>43695000</v>
      </c>
      <c r="E25" s="19"/>
      <c r="F25" s="19">
        <f t="shared" si="7"/>
        <v>43695000</v>
      </c>
      <c r="G25" s="19"/>
      <c r="H25" s="19">
        <f>SUM(G25+F25)</f>
        <v>43695000</v>
      </c>
      <c r="I25" s="19"/>
      <c r="J25" s="19">
        <f>SUM(I25+H25)</f>
        <v>43695000</v>
      </c>
      <c r="K25" s="19">
        <v>43698600</v>
      </c>
      <c r="L25" s="19"/>
      <c r="M25" s="19">
        <f>SUM(K25:L25)</f>
        <v>43698600</v>
      </c>
      <c r="N25" s="19"/>
      <c r="O25" s="19">
        <f>SUM(M25:N25)</f>
        <v>43698600</v>
      </c>
      <c r="P25" s="19"/>
      <c r="Q25" s="19">
        <f>SUM(O25:P25)</f>
        <v>43698600</v>
      </c>
    </row>
    <row r="26" spans="2:17" ht="47.25" customHeight="1" x14ac:dyDescent="0.25">
      <c r="B26" s="16" t="s">
        <v>23</v>
      </c>
      <c r="C26" s="16" t="s">
        <v>24</v>
      </c>
      <c r="D26" s="17">
        <f t="shared" ref="D26:O26" si="19">SUM(D27,D28,D29,D34)</f>
        <v>277466000</v>
      </c>
      <c r="E26" s="17">
        <f t="shared" si="19"/>
        <v>0</v>
      </c>
      <c r="F26" s="17">
        <f t="shared" si="19"/>
        <v>277466000</v>
      </c>
      <c r="G26" s="17">
        <f t="shared" si="19"/>
        <v>0</v>
      </c>
      <c r="H26" s="17">
        <f t="shared" si="19"/>
        <v>277466000</v>
      </c>
      <c r="I26" s="17">
        <f t="shared" ref="I26:J26" si="20">SUM(I27,I28,I29,I34)</f>
        <v>0</v>
      </c>
      <c r="J26" s="17">
        <f t="shared" si="20"/>
        <v>277466000</v>
      </c>
      <c r="K26" s="17">
        <f t="shared" si="19"/>
        <v>263770000</v>
      </c>
      <c r="L26" s="17">
        <f t="shared" si="19"/>
        <v>0</v>
      </c>
      <c r="M26" s="17">
        <f t="shared" si="19"/>
        <v>263770000</v>
      </c>
      <c r="N26" s="17">
        <f t="shared" si="19"/>
        <v>0</v>
      </c>
      <c r="O26" s="17">
        <f t="shared" si="19"/>
        <v>263770000</v>
      </c>
      <c r="P26" s="17">
        <f t="shared" ref="P26:Q26" si="21">SUM(P27,P28,P29,P34)</f>
        <v>0</v>
      </c>
      <c r="Q26" s="17">
        <f t="shared" si="21"/>
        <v>263770000</v>
      </c>
    </row>
    <row r="27" spans="2:17" ht="81" customHeight="1" x14ac:dyDescent="0.25">
      <c r="B27" s="18" t="s">
        <v>57</v>
      </c>
      <c r="C27" s="18" t="s">
        <v>25</v>
      </c>
      <c r="D27" s="19">
        <v>3600000</v>
      </c>
      <c r="E27" s="19"/>
      <c r="F27" s="19">
        <f t="shared" si="7"/>
        <v>3600000</v>
      </c>
      <c r="G27" s="19"/>
      <c r="H27" s="19">
        <f>SUM(G27+F27)</f>
        <v>3600000</v>
      </c>
      <c r="I27" s="19"/>
      <c r="J27" s="19">
        <f>SUM(I27+H27)</f>
        <v>3600000</v>
      </c>
      <c r="K27" s="19">
        <v>2600000</v>
      </c>
      <c r="L27" s="19"/>
      <c r="M27" s="19">
        <f>SUM(K27:L27)</f>
        <v>2600000</v>
      </c>
      <c r="N27" s="19"/>
      <c r="O27" s="19">
        <f>SUM(M27:N27)</f>
        <v>2600000</v>
      </c>
      <c r="P27" s="19"/>
      <c r="Q27" s="19">
        <f>SUM(O27:P27)</f>
        <v>2600000</v>
      </c>
    </row>
    <row r="28" spans="2:17" ht="66.75" customHeight="1" x14ac:dyDescent="0.25">
      <c r="B28" s="18" t="s">
        <v>56</v>
      </c>
      <c r="C28" s="18" t="s">
        <v>26</v>
      </c>
      <c r="D28" s="19">
        <v>27600000</v>
      </c>
      <c r="E28" s="19"/>
      <c r="F28" s="19">
        <f t="shared" si="7"/>
        <v>27600000</v>
      </c>
      <c r="G28" s="19"/>
      <c r="H28" s="19">
        <f>SUM(G28+F28)</f>
        <v>27600000</v>
      </c>
      <c r="I28" s="19"/>
      <c r="J28" s="19">
        <f>SUM(I28+H28)</f>
        <v>27600000</v>
      </c>
      <c r="K28" s="19"/>
      <c r="L28" s="19"/>
      <c r="M28" s="19">
        <f>SUM(K28:L28)</f>
        <v>0</v>
      </c>
      <c r="N28" s="19"/>
      <c r="O28" s="19">
        <f>SUM(M28:N28)</f>
        <v>0</v>
      </c>
      <c r="P28" s="19"/>
      <c r="Q28" s="19"/>
    </row>
    <row r="29" spans="2:17" ht="114" customHeight="1" x14ac:dyDescent="0.25">
      <c r="B29" s="18" t="s">
        <v>27</v>
      </c>
      <c r="C29" s="18" t="s">
        <v>71</v>
      </c>
      <c r="D29" s="19">
        <f t="shared" ref="D29:O29" si="22">SUM(D30:D33)</f>
        <v>241483000</v>
      </c>
      <c r="E29" s="19">
        <f t="shared" si="22"/>
        <v>0</v>
      </c>
      <c r="F29" s="19">
        <f t="shared" si="22"/>
        <v>241483000</v>
      </c>
      <c r="G29" s="19">
        <f t="shared" si="22"/>
        <v>0</v>
      </c>
      <c r="H29" s="19">
        <f t="shared" si="22"/>
        <v>241483000</v>
      </c>
      <c r="I29" s="19">
        <f t="shared" ref="I29:J29" si="23">SUM(I30:I33)</f>
        <v>0</v>
      </c>
      <c r="J29" s="19">
        <f t="shared" si="23"/>
        <v>241483000</v>
      </c>
      <c r="K29" s="19">
        <f t="shared" si="22"/>
        <v>255920000</v>
      </c>
      <c r="L29" s="19">
        <f t="shared" si="22"/>
        <v>0</v>
      </c>
      <c r="M29" s="19">
        <f t="shared" si="22"/>
        <v>255920000</v>
      </c>
      <c r="N29" s="19">
        <f t="shared" si="22"/>
        <v>0</v>
      </c>
      <c r="O29" s="19">
        <f t="shared" si="22"/>
        <v>255920000</v>
      </c>
      <c r="P29" s="19">
        <f t="shared" ref="P29:Q29" si="24">SUM(P30:P33)</f>
        <v>0</v>
      </c>
      <c r="Q29" s="19">
        <f t="shared" si="24"/>
        <v>255920000</v>
      </c>
    </row>
    <row r="30" spans="2:17" ht="116.25" customHeight="1" x14ac:dyDescent="0.25">
      <c r="B30" s="20" t="s">
        <v>77</v>
      </c>
      <c r="C30" s="20" t="s">
        <v>28</v>
      </c>
      <c r="D30" s="21">
        <v>219113000</v>
      </c>
      <c r="E30" s="21"/>
      <c r="F30" s="21">
        <f t="shared" si="7"/>
        <v>219113000</v>
      </c>
      <c r="G30" s="21"/>
      <c r="H30" s="21">
        <f>SUM(G30+F30)</f>
        <v>219113000</v>
      </c>
      <c r="I30" s="21"/>
      <c r="J30" s="21">
        <f>SUM(I30+H30)</f>
        <v>219113000</v>
      </c>
      <c r="K30" s="21">
        <v>233900000</v>
      </c>
      <c r="L30" s="21"/>
      <c r="M30" s="21">
        <f>SUM(K30:L30)</f>
        <v>233900000</v>
      </c>
      <c r="N30" s="21"/>
      <c r="O30" s="21">
        <f>SUM(M30:N30)</f>
        <v>233900000</v>
      </c>
      <c r="P30" s="21"/>
      <c r="Q30" s="21">
        <f>SUM(O30:P30)</f>
        <v>233900000</v>
      </c>
    </row>
    <row r="31" spans="2:17" ht="120" customHeight="1" x14ac:dyDescent="0.25">
      <c r="B31" s="20" t="s">
        <v>55</v>
      </c>
      <c r="C31" s="20" t="s">
        <v>72</v>
      </c>
      <c r="D31" s="21">
        <v>13900000</v>
      </c>
      <c r="E31" s="21"/>
      <c r="F31" s="21">
        <f t="shared" si="7"/>
        <v>13900000</v>
      </c>
      <c r="G31" s="21"/>
      <c r="H31" s="21">
        <f>SUM(G31+F31)</f>
        <v>13900000</v>
      </c>
      <c r="I31" s="21"/>
      <c r="J31" s="21">
        <f>SUM(I31+H31)</f>
        <v>13900000</v>
      </c>
      <c r="K31" s="21">
        <v>13900000</v>
      </c>
      <c r="L31" s="21"/>
      <c r="M31" s="21">
        <f>SUM(K31:L31)</f>
        <v>13900000</v>
      </c>
      <c r="N31" s="21"/>
      <c r="O31" s="21">
        <f>SUM(M31:N31)</f>
        <v>13900000</v>
      </c>
      <c r="P31" s="21"/>
      <c r="Q31" s="21">
        <f>SUM(O31:P31)</f>
        <v>13900000</v>
      </c>
    </row>
    <row r="32" spans="2:17" ht="162.75" customHeight="1" x14ac:dyDescent="0.25">
      <c r="B32" s="20" t="s">
        <v>86</v>
      </c>
      <c r="C32" s="20" t="s">
        <v>85</v>
      </c>
      <c r="D32" s="21">
        <v>1120000</v>
      </c>
      <c r="E32" s="21"/>
      <c r="F32" s="21">
        <f t="shared" si="7"/>
        <v>1120000</v>
      </c>
      <c r="G32" s="21"/>
      <c r="H32" s="21">
        <f>SUM(G32+F32)</f>
        <v>1120000</v>
      </c>
      <c r="I32" s="21"/>
      <c r="J32" s="21">
        <f>SUM(I32+H32)</f>
        <v>1120000</v>
      </c>
      <c r="K32" s="21">
        <v>1120000</v>
      </c>
      <c r="L32" s="21"/>
      <c r="M32" s="21">
        <f>SUM(K32:L32)</f>
        <v>1120000</v>
      </c>
      <c r="N32" s="21"/>
      <c r="O32" s="21">
        <f>SUM(M32:N32)</f>
        <v>1120000</v>
      </c>
      <c r="P32" s="21"/>
      <c r="Q32" s="21">
        <f>SUM(O32:P32)</f>
        <v>1120000</v>
      </c>
    </row>
    <row r="33" spans="2:19" ht="114" customHeight="1" x14ac:dyDescent="0.25">
      <c r="B33" s="20" t="s">
        <v>54</v>
      </c>
      <c r="C33" s="20" t="s">
        <v>73</v>
      </c>
      <c r="D33" s="21">
        <v>7350000</v>
      </c>
      <c r="E33" s="21"/>
      <c r="F33" s="21">
        <f t="shared" si="7"/>
        <v>7350000</v>
      </c>
      <c r="G33" s="21"/>
      <c r="H33" s="21">
        <f>SUM(G33+F33)</f>
        <v>7350000</v>
      </c>
      <c r="I33" s="21"/>
      <c r="J33" s="21">
        <f>SUM(I33+H33)</f>
        <v>7350000</v>
      </c>
      <c r="K33" s="21">
        <v>7000000</v>
      </c>
      <c r="L33" s="21"/>
      <c r="M33" s="21">
        <f>SUM(K33:L33)</f>
        <v>7000000</v>
      </c>
      <c r="N33" s="21"/>
      <c r="O33" s="21">
        <f>SUM(M33:N33)</f>
        <v>7000000</v>
      </c>
      <c r="P33" s="21"/>
      <c r="Q33" s="21">
        <f>SUM(O33:P33)</f>
        <v>7000000</v>
      </c>
    </row>
    <row r="34" spans="2:19" ht="31.5" x14ac:dyDescent="0.25">
      <c r="B34" s="18" t="s">
        <v>29</v>
      </c>
      <c r="C34" s="18" t="s">
        <v>30</v>
      </c>
      <c r="D34" s="19">
        <f t="shared" ref="D34:Q34" si="25">D35</f>
        <v>4783000</v>
      </c>
      <c r="E34" s="19">
        <f t="shared" si="25"/>
        <v>0</v>
      </c>
      <c r="F34" s="19">
        <f t="shared" si="25"/>
        <v>4783000</v>
      </c>
      <c r="G34" s="19">
        <f t="shared" si="25"/>
        <v>0</v>
      </c>
      <c r="H34" s="19">
        <f t="shared" si="25"/>
        <v>4783000</v>
      </c>
      <c r="I34" s="19">
        <f t="shared" si="25"/>
        <v>0</v>
      </c>
      <c r="J34" s="19">
        <f t="shared" si="25"/>
        <v>4783000</v>
      </c>
      <c r="K34" s="19">
        <f t="shared" si="25"/>
        <v>5250000</v>
      </c>
      <c r="L34" s="19">
        <f t="shared" si="25"/>
        <v>0</v>
      </c>
      <c r="M34" s="19">
        <f t="shared" si="25"/>
        <v>5250000</v>
      </c>
      <c r="N34" s="19">
        <f t="shared" si="25"/>
        <v>0</v>
      </c>
      <c r="O34" s="19">
        <f t="shared" si="25"/>
        <v>5250000</v>
      </c>
      <c r="P34" s="19">
        <f t="shared" si="25"/>
        <v>0</v>
      </c>
      <c r="Q34" s="19">
        <f t="shared" si="25"/>
        <v>5250000</v>
      </c>
    </row>
    <row r="35" spans="2:19" ht="84" customHeight="1" x14ac:dyDescent="0.25">
      <c r="B35" s="20" t="s">
        <v>53</v>
      </c>
      <c r="C35" s="20" t="s">
        <v>31</v>
      </c>
      <c r="D35" s="21">
        <v>4783000</v>
      </c>
      <c r="E35" s="21"/>
      <c r="F35" s="21">
        <f t="shared" si="7"/>
        <v>4783000</v>
      </c>
      <c r="G35" s="21"/>
      <c r="H35" s="21">
        <f>SUM(G35+F35)</f>
        <v>4783000</v>
      </c>
      <c r="I35" s="21"/>
      <c r="J35" s="21">
        <f>SUM(I35+H35)</f>
        <v>4783000</v>
      </c>
      <c r="K35" s="21">
        <v>5250000</v>
      </c>
      <c r="L35" s="21"/>
      <c r="M35" s="21">
        <f>SUM(K35:L35)</f>
        <v>5250000</v>
      </c>
      <c r="N35" s="21"/>
      <c r="O35" s="21">
        <f>SUM(M35:N35)</f>
        <v>5250000</v>
      </c>
      <c r="P35" s="21"/>
      <c r="Q35" s="21">
        <f>SUM(O35:P35)</f>
        <v>5250000</v>
      </c>
    </row>
    <row r="36" spans="2:19" ht="34.5" customHeight="1" x14ac:dyDescent="0.25">
      <c r="B36" s="16" t="s">
        <v>32</v>
      </c>
      <c r="C36" s="16" t="s">
        <v>33</v>
      </c>
      <c r="D36" s="17">
        <f t="shared" ref="D36:O36" si="26">SUM(D37:D39)</f>
        <v>78466000</v>
      </c>
      <c r="E36" s="17">
        <f t="shared" si="26"/>
        <v>0</v>
      </c>
      <c r="F36" s="17">
        <f t="shared" si="26"/>
        <v>78466000</v>
      </c>
      <c r="G36" s="17">
        <f t="shared" si="26"/>
        <v>0</v>
      </c>
      <c r="H36" s="17">
        <f t="shared" si="26"/>
        <v>78466000</v>
      </c>
      <c r="I36" s="17">
        <f t="shared" ref="I36:J36" si="27">SUM(I37:I39)</f>
        <v>0</v>
      </c>
      <c r="J36" s="17">
        <f t="shared" si="27"/>
        <v>78466000</v>
      </c>
      <c r="K36" s="17">
        <f t="shared" si="26"/>
        <v>83035000</v>
      </c>
      <c r="L36" s="17">
        <f t="shared" si="26"/>
        <v>0</v>
      </c>
      <c r="M36" s="17">
        <f t="shared" si="26"/>
        <v>83035000</v>
      </c>
      <c r="N36" s="17">
        <f t="shared" si="26"/>
        <v>0</v>
      </c>
      <c r="O36" s="17">
        <f t="shared" si="26"/>
        <v>83035000</v>
      </c>
      <c r="P36" s="17">
        <f t="shared" ref="P36:Q36" si="28">SUM(P37:P39)</f>
        <v>0</v>
      </c>
      <c r="Q36" s="17">
        <f t="shared" si="28"/>
        <v>83035000</v>
      </c>
    </row>
    <row r="37" spans="2:19" ht="31.5" x14ac:dyDescent="0.25">
      <c r="B37" s="18" t="s">
        <v>52</v>
      </c>
      <c r="C37" s="18" t="s">
        <v>34</v>
      </c>
      <c r="D37" s="19">
        <v>63466000</v>
      </c>
      <c r="E37" s="19"/>
      <c r="F37" s="19">
        <f t="shared" si="7"/>
        <v>63466000</v>
      </c>
      <c r="G37" s="19"/>
      <c r="H37" s="19">
        <f>SUM(G37+F37)</f>
        <v>63466000</v>
      </c>
      <c r="I37" s="19"/>
      <c r="J37" s="19">
        <f>SUM(I37+H37)</f>
        <v>63466000</v>
      </c>
      <c r="K37" s="19">
        <v>68035000</v>
      </c>
      <c r="L37" s="19"/>
      <c r="M37" s="19">
        <f>SUM(K37:L37)</f>
        <v>68035000</v>
      </c>
      <c r="N37" s="19"/>
      <c r="O37" s="19">
        <f>SUM(M37:N37)</f>
        <v>68035000</v>
      </c>
      <c r="P37" s="19"/>
      <c r="Q37" s="19">
        <f>SUM(O37:P37)</f>
        <v>68035000</v>
      </c>
    </row>
    <row r="38" spans="2:19" x14ac:dyDescent="0.25">
      <c r="B38" s="18" t="s">
        <v>81</v>
      </c>
      <c r="C38" s="18" t="s">
        <v>35</v>
      </c>
      <c r="D38" s="19">
        <v>400000</v>
      </c>
      <c r="E38" s="19"/>
      <c r="F38" s="19">
        <f t="shared" si="7"/>
        <v>400000</v>
      </c>
      <c r="G38" s="19"/>
      <c r="H38" s="19">
        <f t="shared" ref="H38:H39" si="29">SUM(G38+F38)</f>
        <v>400000</v>
      </c>
      <c r="I38" s="19"/>
      <c r="J38" s="19">
        <f t="shared" ref="J38:J39" si="30">SUM(I38+H38)</f>
        <v>400000</v>
      </c>
      <c r="K38" s="19">
        <v>400000</v>
      </c>
      <c r="L38" s="19"/>
      <c r="M38" s="19">
        <f>SUM(K38:L38)</f>
        <v>400000</v>
      </c>
      <c r="N38" s="19"/>
      <c r="O38" s="19">
        <f t="shared" ref="O38:O39" si="31">SUM(M38:N38)</f>
        <v>400000</v>
      </c>
      <c r="P38" s="19"/>
      <c r="Q38" s="19">
        <f t="shared" ref="Q38:Q39" si="32">SUM(O38:P38)</f>
        <v>400000</v>
      </c>
    </row>
    <row r="39" spans="2:19" x14ac:dyDescent="0.25">
      <c r="B39" s="18" t="s">
        <v>51</v>
      </c>
      <c r="C39" s="18" t="s">
        <v>36</v>
      </c>
      <c r="D39" s="19">
        <v>14600000</v>
      </c>
      <c r="E39" s="19"/>
      <c r="F39" s="19">
        <f t="shared" si="7"/>
        <v>14600000</v>
      </c>
      <c r="G39" s="19"/>
      <c r="H39" s="19">
        <f t="shared" si="29"/>
        <v>14600000</v>
      </c>
      <c r="I39" s="19"/>
      <c r="J39" s="19">
        <f t="shared" si="30"/>
        <v>14600000</v>
      </c>
      <c r="K39" s="19">
        <v>14600000</v>
      </c>
      <c r="L39" s="19"/>
      <c r="M39" s="19">
        <f>SUM(K39:L39)</f>
        <v>14600000</v>
      </c>
      <c r="N39" s="19"/>
      <c r="O39" s="19">
        <f t="shared" si="31"/>
        <v>14600000</v>
      </c>
      <c r="P39" s="19"/>
      <c r="Q39" s="19">
        <f t="shared" si="32"/>
        <v>14600000</v>
      </c>
    </row>
    <row r="40" spans="2:19" ht="31.5" x14ac:dyDescent="0.25">
      <c r="B40" s="16" t="s">
        <v>37</v>
      </c>
      <c r="C40" s="16" t="s">
        <v>78</v>
      </c>
      <c r="D40" s="17">
        <f t="shared" ref="D40:O40" si="33">SUM(D41:D42)</f>
        <v>33000000</v>
      </c>
      <c r="E40" s="17">
        <f t="shared" si="33"/>
        <v>0</v>
      </c>
      <c r="F40" s="17">
        <f t="shared" si="33"/>
        <v>33000000</v>
      </c>
      <c r="G40" s="17">
        <f t="shared" si="33"/>
        <v>0</v>
      </c>
      <c r="H40" s="17">
        <f t="shared" si="33"/>
        <v>33000000</v>
      </c>
      <c r="I40" s="17">
        <f t="shared" ref="I40:J40" si="34">SUM(I41:I42)</f>
        <v>0</v>
      </c>
      <c r="J40" s="17">
        <f t="shared" si="34"/>
        <v>33000000</v>
      </c>
      <c r="K40" s="17">
        <f t="shared" si="33"/>
        <v>33000000</v>
      </c>
      <c r="L40" s="17">
        <f t="shared" si="33"/>
        <v>0</v>
      </c>
      <c r="M40" s="17">
        <f t="shared" si="33"/>
        <v>33000000</v>
      </c>
      <c r="N40" s="17">
        <f t="shared" si="33"/>
        <v>0</v>
      </c>
      <c r="O40" s="17">
        <f t="shared" si="33"/>
        <v>33000000</v>
      </c>
      <c r="P40" s="17">
        <f t="shared" ref="P40:Q40" si="35">SUM(P41:P42)</f>
        <v>0</v>
      </c>
      <c r="Q40" s="17">
        <f t="shared" si="35"/>
        <v>33000000</v>
      </c>
    </row>
    <row r="41" spans="2:19" ht="47.25" x14ac:dyDescent="0.25">
      <c r="B41" s="22" t="s">
        <v>79</v>
      </c>
      <c r="C41" s="23" t="s">
        <v>80</v>
      </c>
      <c r="D41" s="19">
        <v>17200000</v>
      </c>
      <c r="E41" s="19"/>
      <c r="F41" s="19">
        <f t="shared" si="7"/>
        <v>17200000</v>
      </c>
      <c r="G41" s="19"/>
      <c r="H41" s="19">
        <f>SUM(G41+F41)</f>
        <v>17200000</v>
      </c>
      <c r="I41" s="19"/>
      <c r="J41" s="19">
        <f>SUM(I41+H41)</f>
        <v>17200000</v>
      </c>
      <c r="K41" s="19">
        <v>17200000</v>
      </c>
      <c r="L41" s="19"/>
      <c r="M41" s="19">
        <f>SUM(K41:L41)</f>
        <v>17200000</v>
      </c>
      <c r="N41" s="19"/>
      <c r="O41" s="19">
        <f>SUM(M41:N41)</f>
        <v>17200000</v>
      </c>
      <c r="P41" s="19"/>
      <c r="Q41" s="19">
        <f>SUM(O41:P41)</f>
        <v>17200000</v>
      </c>
      <c r="S41" s="9"/>
    </row>
    <row r="42" spans="2:19" ht="31.5" x14ac:dyDescent="0.25">
      <c r="B42" s="22" t="s">
        <v>90</v>
      </c>
      <c r="C42" s="24" t="s">
        <v>84</v>
      </c>
      <c r="D42" s="19">
        <v>15800000</v>
      </c>
      <c r="E42" s="19"/>
      <c r="F42" s="19">
        <f t="shared" si="7"/>
        <v>15800000</v>
      </c>
      <c r="G42" s="19"/>
      <c r="H42" s="19">
        <f>SUM(G42+F42)</f>
        <v>15800000</v>
      </c>
      <c r="I42" s="19"/>
      <c r="J42" s="19">
        <f>SUM(I42+H42)</f>
        <v>15800000</v>
      </c>
      <c r="K42" s="19">
        <v>15800000</v>
      </c>
      <c r="L42" s="19"/>
      <c r="M42" s="19">
        <f>SUM(K42:L42)</f>
        <v>15800000</v>
      </c>
      <c r="N42" s="19"/>
      <c r="O42" s="19">
        <f>SUM(M42:N42)</f>
        <v>15800000</v>
      </c>
      <c r="P42" s="19"/>
      <c r="Q42" s="19">
        <f>SUM(O42:P42)</f>
        <v>15800000</v>
      </c>
      <c r="S42" s="9"/>
    </row>
    <row r="43" spans="2:19" ht="31.5" x14ac:dyDescent="0.25">
      <c r="B43" s="16" t="s">
        <v>38</v>
      </c>
      <c r="C43" s="16" t="s">
        <v>39</v>
      </c>
      <c r="D43" s="17">
        <f t="shared" ref="D43:O43" si="36">SUM(D44,D45)</f>
        <v>54384200</v>
      </c>
      <c r="E43" s="17">
        <f t="shared" si="36"/>
        <v>0</v>
      </c>
      <c r="F43" s="17">
        <f t="shared" si="36"/>
        <v>54384200</v>
      </c>
      <c r="G43" s="17">
        <f t="shared" si="36"/>
        <v>0</v>
      </c>
      <c r="H43" s="17">
        <f t="shared" si="36"/>
        <v>54384200</v>
      </c>
      <c r="I43" s="17">
        <f t="shared" ref="I43:J43" si="37">SUM(I44,I45)</f>
        <v>0</v>
      </c>
      <c r="J43" s="17">
        <f t="shared" si="37"/>
        <v>54384200</v>
      </c>
      <c r="K43" s="17">
        <f t="shared" si="36"/>
        <v>56879000</v>
      </c>
      <c r="L43" s="17">
        <f t="shared" si="36"/>
        <v>0</v>
      </c>
      <c r="M43" s="17">
        <f t="shared" si="36"/>
        <v>56879000</v>
      </c>
      <c r="N43" s="17">
        <f t="shared" si="36"/>
        <v>0</v>
      </c>
      <c r="O43" s="17">
        <f t="shared" si="36"/>
        <v>56879000</v>
      </c>
      <c r="P43" s="17">
        <f t="shared" ref="P43:Q43" si="38">SUM(P44,P45)</f>
        <v>0</v>
      </c>
      <c r="Q43" s="17">
        <f t="shared" si="38"/>
        <v>56879000</v>
      </c>
    </row>
    <row r="44" spans="2:19" ht="99" customHeight="1" x14ac:dyDescent="0.25">
      <c r="B44" s="18" t="s">
        <v>40</v>
      </c>
      <c r="C44" s="18" t="s">
        <v>74</v>
      </c>
      <c r="D44" s="19">
        <v>7200000</v>
      </c>
      <c r="E44" s="19"/>
      <c r="F44" s="30">
        <f t="shared" si="7"/>
        <v>7200000</v>
      </c>
      <c r="G44" s="30"/>
      <c r="H44" s="30">
        <f>SUM(F44:G44)</f>
        <v>7200000</v>
      </c>
      <c r="I44" s="30"/>
      <c r="J44" s="30">
        <f>SUM(H44:I44)</f>
        <v>7200000</v>
      </c>
      <c r="K44" s="30">
        <v>7000000</v>
      </c>
      <c r="L44" s="30"/>
      <c r="M44" s="30">
        <f>SUM(K44:L44)</f>
        <v>7000000</v>
      </c>
      <c r="N44" s="30"/>
      <c r="O44" s="30">
        <f>SUM(M44:N44)</f>
        <v>7000000</v>
      </c>
      <c r="P44" s="30"/>
      <c r="Q44" s="30">
        <f>SUM(O44:P44)</f>
        <v>7000000</v>
      </c>
    </row>
    <row r="45" spans="2:19" ht="84" customHeight="1" x14ac:dyDescent="0.25">
      <c r="B45" s="18" t="s">
        <v>41</v>
      </c>
      <c r="C45" s="18" t="s">
        <v>75</v>
      </c>
      <c r="D45" s="19">
        <f t="shared" ref="D45:O45" si="39">SUM(D46,D47)</f>
        <v>47184200</v>
      </c>
      <c r="E45" s="19">
        <f t="shared" si="39"/>
        <v>0</v>
      </c>
      <c r="F45" s="19">
        <f t="shared" si="39"/>
        <v>47184200</v>
      </c>
      <c r="G45" s="19">
        <f t="shared" si="39"/>
        <v>0</v>
      </c>
      <c r="H45" s="19">
        <f t="shared" si="39"/>
        <v>47184200</v>
      </c>
      <c r="I45" s="19">
        <f t="shared" ref="I45:J45" si="40">SUM(I46,I47)</f>
        <v>0</v>
      </c>
      <c r="J45" s="19">
        <f t="shared" si="40"/>
        <v>47184200</v>
      </c>
      <c r="K45" s="19">
        <f t="shared" si="39"/>
        <v>49879000</v>
      </c>
      <c r="L45" s="19">
        <f t="shared" si="39"/>
        <v>0</v>
      </c>
      <c r="M45" s="19">
        <f t="shared" si="39"/>
        <v>49879000</v>
      </c>
      <c r="N45" s="19">
        <f t="shared" si="39"/>
        <v>0</v>
      </c>
      <c r="O45" s="19">
        <f t="shared" si="39"/>
        <v>49879000</v>
      </c>
      <c r="P45" s="19">
        <f t="shared" ref="P45:Q45" si="41">SUM(P46,P47)</f>
        <v>0</v>
      </c>
      <c r="Q45" s="19">
        <f t="shared" si="41"/>
        <v>49879000</v>
      </c>
    </row>
    <row r="46" spans="2:19" ht="65.25" customHeight="1" x14ac:dyDescent="0.25">
      <c r="B46" s="20" t="s">
        <v>69</v>
      </c>
      <c r="C46" s="20" t="s">
        <v>50</v>
      </c>
      <c r="D46" s="21">
        <v>31562000</v>
      </c>
      <c r="E46" s="21"/>
      <c r="F46" s="21">
        <f t="shared" si="7"/>
        <v>31562000</v>
      </c>
      <c r="G46" s="21"/>
      <c r="H46" s="21">
        <f>SUM(F46:G46)</f>
        <v>31562000</v>
      </c>
      <c r="I46" s="21"/>
      <c r="J46" s="21">
        <f>SUM(H46:I46)</f>
        <v>31562000</v>
      </c>
      <c r="K46" s="21">
        <v>33163300</v>
      </c>
      <c r="L46" s="21"/>
      <c r="M46" s="21">
        <f>SUM(K46:L46)</f>
        <v>33163300</v>
      </c>
      <c r="N46" s="21"/>
      <c r="O46" s="21">
        <f>SUM(M46:N46)</f>
        <v>33163300</v>
      </c>
      <c r="P46" s="21"/>
      <c r="Q46" s="21">
        <f>SUM(O46:P46)</f>
        <v>33163300</v>
      </c>
    </row>
    <row r="47" spans="2:19" ht="83.25" customHeight="1" x14ac:dyDescent="0.25">
      <c r="B47" s="20" t="s">
        <v>70</v>
      </c>
      <c r="C47" s="20" t="s">
        <v>76</v>
      </c>
      <c r="D47" s="21">
        <v>15622200</v>
      </c>
      <c r="E47" s="21"/>
      <c r="F47" s="21">
        <f t="shared" si="7"/>
        <v>15622200</v>
      </c>
      <c r="G47" s="21"/>
      <c r="H47" s="21">
        <f>SUM(F47:G47)</f>
        <v>15622200</v>
      </c>
      <c r="I47" s="21"/>
      <c r="J47" s="21">
        <f>SUM(H47:I47)</f>
        <v>15622200</v>
      </c>
      <c r="K47" s="21">
        <v>16715700</v>
      </c>
      <c r="L47" s="21"/>
      <c r="M47" s="21">
        <f>SUM(K47:L47)</f>
        <v>16715700</v>
      </c>
      <c r="N47" s="21"/>
      <c r="O47" s="21">
        <f>SUM(M47:N47)</f>
        <v>16715700</v>
      </c>
      <c r="P47" s="21"/>
      <c r="Q47" s="21">
        <f>SUM(O47:P47)</f>
        <v>16715700</v>
      </c>
    </row>
    <row r="48" spans="2:19" ht="19.5" customHeight="1" x14ac:dyDescent="0.25">
      <c r="B48" s="16" t="s">
        <v>42</v>
      </c>
      <c r="C48" s="16" t="s">
        <v>43</v>
      </c>
      <c r="D48" s="17">
        <f t="shared" ref="D48:O48" si="42">SUM(D49:D50)</f>
        <v>130000000</v>
      </c>
      <c r="E48" s="17">
        <f t="shared" si="42"/>
        <v>0</v>
      </c>
      <c r="F48" s="17">
        <f t="shared" si="42"/>
        <v>130000000</v>
      </c>
      <c r="G48" s="17">
        <f t="shared" si="42"/>
        <v>0</v>
      </c>
      <c r="H48" s="17">
        <f t="shared" si="42"/>
        <v>130000000</v>
      </c>
      <c r="I48" s="17">
        <f t="shared" ref="I48:J48" si="43">SUM(I49:I50)</f>
        <v>0</v>
      </c>
      <c r="J48" s="17">
        <f t="shared" si="43"/>
        <v>130000000</v>
      </c>
      <c r="K48" s="17">
        <f t="shared" si="42"/>
        <v>130000000</v>
      </c>
      <c r="L48" s="17">
        <f t="shared" si="42"/>
        <v>0</v>
      </c>
      <c r="M48" s="17">
        <f t="shared" si="42"/>
        <v>130000000</v>
      </c>
      <c r="N48" s="17">
        <f t="shared" si="42"/>
        <v>0</v>
      </c>
      <c r="O48" s="17">
        <f t="shared" si="42"/>
        <v>130000000</v>
      </c>
      <c r="P48" s="17">
        <f t="shared" ref="P48:Q48" si="44">SUM(P49:P50)</f>
        <v>0</v>
      </c>
      <c r="Q48" s="17">
        <f t="shared" si="44"/>
        <v>130000000</v>
      </c>
    </row>
    <row r="49" spans="1:17" ht="48.75" customHeight="1" x14ac:dyDescent="0.25">
      <c r="B49" s="18" t="s">
        <v>91</v>
      </c>
      <c r="C49" s="18" t="s">
        <v>89</v>
      </c>
      <c r="D49" s="25">
        <v>120000000</v>
      </c>
      <c r="E49" s="19"/>
      <c r="F49" s="19">
        <f t="shared" si="7"/>
        <v>120000000</v>
      </c>
      <c r="G49" s="19"/>
      <c r="H49" s="19">
        <f>SUM(F49:G49)</f>
        <v>120000000</v>
      </c>
      <c r="I49" s="19"/>
      <c r="J49" s="19">
        <f>SUM(H49:I49)</f>
        <v>120000000</v>
      </c>
      <c r="K49" s="19">
        <v>120000000</v>
      </c>
      <c r="L49" s="19"/>
      <c r="M49" s="19">
        <f>SUM(K49:L49)</f>
        <v>120000000</v>
      </c>
      <c r="N49" s="19"/>
      <c r="O49" s="19">
        <f>SUM(M49:N49)</f>
        <v>120000000</v>
      </c>
      <c r="P49" s="19"/>
      <c r="Q49" s="19">
        <f>SUM(O49:P49)</f>
        <v>120000000</v>
      </c>
    </row>
    <row r="50" spans="1:17" ht="67.5" customHeight="1" x14ac:dyDescent="0.25">
      <c r="B50" s="18" t="s">
        <v>44</v>
      </c>
      <c r="C50" s="18" t="s">
        <v>45</v>
      </c>
      <c r="D50" s="19">
        <v>10000000</v>
      </c>
      <c r="E50" s="19"/>
      <c r="F50" s="19">
        <f t="shared" si="7"/>
        <v>10000000</v>
      </c>
      <c r="G50" s="19"/>
      <c r="H50" s="19">
        <f>SUM(F50:G50)</f>
        <v>10000000</v>
      </c>
      <c r="I50" s="19"/>
      <c r="J50" s="19">
        <f>SUM(H50:I50)</f>
        <v>10000000</v>
      </c>
      <c r="K50" s="19">
        <v>10000000</v>
      </c>
      <c r="L50" s="19"/>
      <c r="M50" s="19">
        <f>SUM(K50:L50)</f>
        <v>10000000</v>
      </c>
      <c r="N50" s="19"/>
      <c r="O50" s="19">
        <f>SUM(M50:N50)</f>
        <v>10000000</v>
      </c>
      <c r="P50" s="19"/>
      <c r="Q50" s="19">
        <f>SUM(O50:P50)</f>
        <v>10000000</v>
      </c>
    </row>
    <row r="51" spans="1:17" ht="18.75" customHeight="1" x14ac:dyDescent="0.25">
      <c r="B51" s="16" t="s">
        <v>46</v>
      </c>
      <c r="C51" s="16" t="s">
        <v>47</v>
      </c>
      <c r="D51" s="17">
        <f t="shared" ref="D51:Q51" si="45">D52</f>
        <v>3000000</v>
      </c>
      <c r="E51" s="17">
        <f t="shared" si="45"/>
        <v>0</v>
      </c>
      <c r="F51" s="17">
        <f t="shared" si="45"/>
        <v>3000000</v>
      </c>
      <c r="G51" s="17">
        <f t="shared" si="45"/>
        <v>0</v>
      </c>
      <c r="H51" s="17">
        <f t="shared" si="45"/>
        <v>3000000</v>
      </c>
      <c r="I51" s="17">
        <f t="shared" si="45"/>
        <v>0</v>
      </c>
      <c r="J51" s="17">
        <f t="shared" si="45"/>
        <v>3000000</v>
      </c>
      <c r="K51" s="17">
        <f t="shared" si="45"/>
        <v>3000000</v>
      </c>
      <c r="L51" s="17">
        <f t="shared" si="45"/>
        <v>0</v>
      </c>
      <c r="M51" s="17">
        <f t="shared" si="45"/>
        <v>3000000</v>
      </c>
      <c r="N51" s="17">
        <f t="shared" si="45"/>
        <v>0</v>
      </c>
      <c r="O51" s="17">
        <f t="shared" si="45"/>
        <v>3000000</v>
      </c>
      <c r="P51" s="17">
        <f t="shared" si="45"/>
        <v>0</v>
      </c>
      <c r="Q51" s="17">
        <f t="shared" si="45"/>
        <v>3000000</v>
      </c>
    </row>
    <row r="52" spans="1:17" ht="36.75" customHeight="1" x14ac:dyDescent="0.25">
      <c r="B52" s="18" t="s">
        <v>48</v>
      </c>
      <c r="C52" s="18" t="s">
        <v>49</v>
      </c>
      <c r="D52" s="19">
        <v>3000000</v>
      </c>
      <c r="E52" s="19"/>
      <c r="F52" s="19">
        <f t="shared" si="7"/>
        <v>3000000</v>
      </c>
      <c r="G52" s="19"/>
      <c r="H52" s="19">
        <f>SUM(F52:G52)</f>
        <v>3000000</v>
      </c>
      <c r="I52" s="19"/>
      <c r="J52" s="19">
        <f>SUM(H52:I52)</f>
        <v>3000000</v>
      </c>
      <c r="K52" s="19">
        <v>3000000</v>
      </c>
      <c r="L52" s="19"/>
      <c r="M52" s="19">
        <f>SUM(K52:L52)</f>
        <v>3000000</v>
      </c>
      <c r="N52" s="19"/>
      <c r="O52" s="19">
        <f>SUM(M52:N52)</f>
        <v>3000000</v>
      </c>
      <c r="P52" s="19"/>
      <c r="Q52" s="19">
        <f>SUM(O52:P52)</f>
        <v>3000000</v>
      </c>
    </row>
    <row r="53" spans="1:17" ht="16.5" customHeight="1" x14ac:dyDescent="0.25">
      <c r="A53" s="6"/>
      <c r="B53" s="16" t="s">
        <v>92</v>
      </c>
      <c r="C53" s="16" t="s">
        <v>93</v>
      </c>
      <c r="D53" s="26">
        <f t="shared" ref="D53:G53" si="46">SUM(D54)</f>
        <v>2282803776</v>
      </c>
      <c r="E53" s="26">
        <f t="shared" si="46"/>
        <v>0</v>
      </c>
      <c r="F53" s="26">
        <f t="shared" si="46"/>
        <v>2282803776</v>
      </c>
      <c r="G53" s="26">
        <f t="shared" si="46"/>
        <v>27066300</v>
      </c>
      <c r="H53" s="26">
        <f t="shared" ref="H53:Q53" si="47">SUM(H54,H86)</f>
        <v>2309870076</v>
      </c>
      <c r="I53" s="26">
        <f t="shared" si="47"/>
        <v>719227007</v>
      </c>
      <c r="J53" s="26">
        <f t="shared" si="47"/>
        <v>3029097083</v>
      </c>
      <c r="K53" s="26">
        <f t="shared" si="47"/>
        <v>2197512076</v>
      </c>
      <c r="L53" s="26">
        <f t="shared" si="47"/>
        <v>0</v>
      </c>
      <c r="M53" s="26">
        <f t="shared" si="47"/>
        <v>2197512076</v>
      </c>
      <c r="N53" s="26">
        <f t="shared" si="47"/>
        <v>25641700</v>
      </c>
      <c r="O53" s="26">
        <f t="shared" si="47"/>
        <v>2223153776</v>
      </c>
      <c r="P53" s="26">
        <f t="shared" si="47"/>
        <v>273917748</v>
      </c>
      <c r="Q53" s="26">
        <f t="shared" si="47"/>
        <v>2497071524</v>
      </c>
    </row>
    <row r="54" spans="1:17" ht="49.5" customHeight="1" x14ac:dyDescent="0.25">
      <c r="A54" s="6"/>
      <c r="B54" s="16" t="s">
        <v>94</v>
      </c>
      <c r="C54" s="16" t="s">
        <v>95</v>
      </c>
      <c r="D54" s="17">
        <f t="shared" ref="D54:Q54" si="48">SUM(D55,D58,D61,D82)</f>
        <v>2282803776</v>
      </c>
      <c r="E54" s="17">
        <f t="shared" si="48"/>
        <v>0</v>
      </c>
      <c r="F54" s="17">
        <f t="shared" si="48"/>
        <v>2282803776</v>
      </c>
      <c r="G54" s="17">
        <f t="shared" si="48"/>
        <v>27066300</v>
      </c>
      <c r="H54" s="17">
        <f t="shared" si="48"/>
        <v>2309870076</v>
      </c>
      <c r="I54" s="17">
        <f t="shared" si="48"/>
        <v>2678000</v>
      </c>
      <c r="J54" s="17">
        <f t="shared" si="48"/>
        <v>2312548076</v>
      </c>
      <c r="K54" s="17">
        <f t="shared" si="48"/>
        <v>2197512076</v>
      </c>
      <c r="L54" s="17">
        <f t="shared" si="48"/>
        <v>0</v>
      </c>
      <c r="M54" s="17">
        <f t="shared" si="48"/>
        <v>2197512076</v>
      </c>
      <c r="N54" s="17">
        <f t="shared" si="48"/>
        <v>25641700</v>
      </c>
      <c r="O54" s="17">
        <f t="shared" si="48"/>
        <v>2223153776</v>
      </c>
      <c r="P54" s="17">
        <f t="shared" si="48"/>
        <v>2678000</v>
      </c>
      <c r="Q54" s="17">
        <f t="shared" si="48"/>
        <v>2225831776</v>
      </c>
    </row>
    <row r="55" spans="1:17" ht="35.25" customHeight="1" x14ac:dyDescent="0.25">
      <c r="A55" s="6"/>
      <c r="B55" s="16" t="s">
        <v>96</v>
      </c>
      <c r="C55" s="16" t="s">
        <v>97</v>
      </c>
      <c r="D55" s="26">
        <f t="shared" ref="D55:J55" si="49">D56+D57</f>
        <v>128456400</v>
      </c>
      <c r="E55" s="26">
        <f t="shared" si="49"/>
        <v>0</v>
      </c>
      <c r="F55" s="26">
        <f t="shared" si="49"/>
        <v>128456400</v>
      </c>
      <c r="G55" s="26">
        <f t="shared" si="49"/>
        <v>0</v>
      </c>
      <c r="H55" s="26">
        <f t="shared" si="49"/>
        <v>128456400</v>
      </c>
      <c r="I55" s="26">
        <f t="shared" si="49"/>
        <v>0</v>
      </c>
      <c r="J55" s="26">
        <f t="shared" si="49"/>
        <v>128456400</v>
      </c>
      <c r="K55" s="26">
        <f>SUM(K56:K57)</f>
        <v>0</v>
      </c>
      <c r="L55" s="26">
        <f>SUM(L56:L57)</f>
        <v>0</v>
      </c>
      <c r="M55" s="26">
        <f>SUM(K55:L55)</f>
        <v>0</v>
      </c>
      <c r="N55" s="26">
        <f>SUM(N56:N57)</f>
        <v>0</v>
      </c>
      <c r="O55" s="26">
        <f>SUM(O56:O57)</f>
        <v>0</v>
      </c>
      <c r="P55" s="26">
        <f>SUM(P56:P57)</f>
        <v>0</v>
      </c>
      <c r="Q55" s="26"/>
    </row>
    <row r="56" spans="1:17" ht="48.75" customHeight="1" x14ac:dyDescent="0.25">
      <c r="A56" s="6"/>
      <c r="B56" s="20" t="s">
        <v>98</v>
      </c>
      <c r="C56" s="20" t="s">
        <v>99</v>
      </c>
      <c r="D56" s="21">
        <v>64720400</v>
      </c>
      <c r="E56" s="21"/>
      <c r="F56" s="21">
        <f t="shared" si="7"/>
        <v>64720400</v>
      </c>
      <c r="G56" s="21"/>
      <c r="H56" s="21">
        <f>SUM(F56:G56)</f>
        <v>64720400</v>
      </c>
      <c r="I56" s="21"/>
      <c r="J56" s="21">
        <f>SUM(H56:I56)</f>
        <v>64720400</v>
      </c>
      <c r="K56" s="21"/>
      <c r="L56" s="21"/>
      <c r="M56" s="21">
        <f>SUM(K56:L56)</f>
        <v>0</v>
      </c>
      <c r="N56" s="21"/>
      <c r="O56" s="21">
        <f>SUM(M56:N56)</f>
        <v>0</v>
      </c>
      <c r="P56" s="21"/>
      <c r="Q56" s="21"/>
    </row>
    <row r="57" spans="1:17" ht="49.5" customHeight="1" x14ac:dyDescent="0.25">
      <c r="A57" s="6"/>
      <c r="B57" s="20" t="s">
        <v>163</v>
      </c>
      <c r="C57" s="20" t="s">
        <v>100</v>
      </c>
      <c r="D57" s="21">
        <v>63736000</v>
      </c>
      <c r="E57" s="21"/>
      <c r="F57" s="21">
        <f t="shared" si="7"/>
        <v>63736000</v>
      </c>
      <c r="G57" s="21"/>
      <c r="H57" s="21">
        <f>SUM(F57:G57)</f>
        <v>63736000</v>
      </c>
      <c r="I57" s="21"/>
      <c r="J57" s="21">
        <f>SUM(H57:I57)</f>
        <v>63736000</v>
      </c>
      <c r="K57" s="21"/>
      <c r="L57" s="21"/>
      <c r="M57" s="21">
        <f>SUM(K57:L57)</f>
        <v>0</v>
      </c>
      <c r="N57" s="21"/>
      <c r="O57" s="21">
        <f>SUM(M57:N57)</f>
        <v>0</v>
      </c>
      <c r="P57" s="21"/>
      <c r="Q57" s="21"/>
    </row>
    <row r="58" spans="1:17" ht="51" customHeight="1" x14ac:dyDescent="0.25">
      <c r="A58" s="6"/>
      <c r="B58" s="16" t="s">
        <v>101</v>
      </c>
      <c r="C58" s="16" t="s">
        <v>102</v>
      </c>
      <c r="D58" s="26">
        <f>SUM(D59:D59)</f>
        <v>39492400</v>
      </c>
      <c r="E58" s="26">
        <f>SUM(E59:E59)</f>
        <v>0</v>
      </c>
      <c r="F58" s="26">
        <f>SUM(F59:F60)</f>
        <v>39492400</v>
      </c>
      <c r="G58" s="26">
        <f>SUM(G59:G60)</f>
        <v>27066300</v>
      </c>
      <c r="H58" s="26">
        <f>SUM(H59:H60)</f>
        <v>66558700</v>
      </c>
      <c r="I58" s="26">
        <f>SUM(I59:I60)</f>
        <v>0</v>
      </c>
      <c r="J58" s="26">
        <f>SUM(J59:J60)</f>
        <v>66558700</v>
      </c>
      <c r="K58" s="26">
        <f>SUM(K59:K59)</f>
        <v>0</v>
      </c>
      <c r="L58" s="26">
        <f>SUM(L59:L59)</f>
        <v>0</v>
      </c>
      <c r="M58" s="26">
        <f>SUM(M59:M60)</f>
        <v>0</v>
      </c>
      <c r="N58" s="26">
        <f>SUM(N59:N60)</f>
        <v>25641700</v>
      </c>
      <c r="O58" s="26">
        <f>SUM(O59:O60)</f>
        <v>25641700</v>
      </c>
      <c r="P58" s="26">
        <f>SUM(P59:P60)</f>
        <v>0</v>
      </c>
      <c r="Q58" s="26">
        <f>SUM(Q59:Q60)</f>
        <v>25641700</v>
      </c>
    </row>
    <row r="59" spans="1:17" ht="33" customHeight="1" x14ac:dyDescent="0.25">
      <c r="A59" s="6"/>
      <c r="B59" s="20" t="s">
        <v>103</v>
      </c>
      <c r="C59" s="20" t="s">
        <v>104</v>
      </c>
      <c r="D59" s="21">
        <v>39492400</v>
      </c>
      <c r="E59" s="21"/>
      <c r="F59" s="21">
        <f t="shared" si="7"/>
        <v>39492400</v>
      </c>
      <c r="G59" s="21"/>
      <c r="H59" s="21">
        <f>SUM(F59:G59)</f>
        <v>39492400</v>
      </c>
      <c r="I59" s="21"/>
      <c r="J59" s="21">
        <f>SUM(H59:I59)</f>
        <v>39492400</v>
      </c>
      <c r="K59" s="21"/>
      <c r="L59" s="21"/>
      <c r="M59" s="21">
        <f>SUM(K59:L59)</f>
        <v>0</v>
      </c>
      <c r="N59" s="21"/>
      <c r="O59" s="21">
        <f>SUM(M59:N59)</f>
        <v>0</v>
      </c>
      <c r="P59" s="21"/>
      <c r="Q59" s="21"/>
    </row>
    <row r="60" spans="1:17" ht="102" customHeight="1" x14ac:dyDescent="0.25">
      <c r="A60" s="6"/>
      <c r="B60" s="32" t="s">
        <v>160</v>
      </c>
      <c r="C60" s="31" t="s">
        <v>161</v>
      </c>
      <c r="D60" s="21"/>
      <c r="E60" s="21"/>
      <c r="F60" s="21"/>
      <c r="G60" s="21">
        <v>27066300</v>
      </c>
      <c r="H60" s="21">
        <f>SUM(F60:G60)</f>
        <v>27066300</v>
      </c>
      <c r="I60" s="21"/>
      <c r="J60" s="21">
        <f>SUM(H60:I60)</f>
        <v>27066300</v>
      </c>
      <c r="K60" s="21"/>
      <c r="L60" s="21"/>
      <c r="M60" s="21"/>
      <c r="N60" s="21">
        <v>25641700</v>
      </c>
      <c r="O60" s="21">
        <f>SUM(M60:N60)</f>
        <v>25641700</v>
      </c>
      <c r="P60" s="21"/>
      <c r="Q60" s="21">
        <f>SUM(O60:P60)</f>
        <v>25641700</v>
      </c>
    </row>
    <row r="61" spans="1:17" ht="35.450000000000003" customHeight="1" x14ac:dyDescent="0.25">
      <c r="A61" s="6"/>
      <c r="B61" s="16" t="s">
        <v>105</v>
      </c>
      <c r="C61" s="16" t="s">
        <v>106</v>
      </c>
      <c r="D61" s="27">
        <f t="shared" ref="D61:O61" si="50">SUM(D62:D81)</f>
        <v>2103635400</v>
      </c>
      <c r="E61" s="27">
        <f t="shared" si="50"/>
        <v>0</v>
      </c>
      <c r="F61" s="27">
        <f t="shared" si="50"/>
        <v>2103635400</v>
      </c>
      <c r="G61" s="27">
        <f t="shared" si="50"/>
        <v>0</v>
      </c>
      <c r="H61" s="27">
        <f t="shared" si="50"/>
        <v>2103635400</v>
      </c>
      <c r="I61" s="27">
        <f t="shared" ref="I61:J61" si="51">SUM(I62:I81)</f>
        <v>0</v>
      </c>
      <c r="J61" s="27">
        <f t="shared" si="51"/>
        <v>2103635400</v>
      </c>
      <c r="K61" s="27">
        <f t="shared" si="50"/>
        <v>2186312500</v>
      </c>
      <c r="L61" s="27">
        <f t="shared" si="50"/>
        <v>0</v>
      </c>
      <c r="M61" s="27">
        <f t="shared" si="50"/>
        <v>2186312500</v>
      </c>
      <c r="N61" s="27">
        <f t="shared" si="50"/>
        <v>0</v>
      </c>
      <c r="O61" s="27">
        <f t="shared" si="50"/>
        <v>2186312500</v>
      </c>
      <c r="P61" s="27">
        <f t="shared" ref="P61:Q61" si="52">SUM(P62:P81)</f>
        <v>0</v>
      </c>
      <c r="Q61" s="27">
        <f t="shared" si="52"/>
        <v>2186312500</v>
      </c>
    </row>
    <row r="62" spans="1:17" ht="50.45" customHeight="1" x14ac:dyDescent="0.25">
      <c r="A62" s="6"/>
      <c r="B62" s="20" t="s">
        <v>107</v>
      </c>
      <c r="C62" s="20" t="s">
        <v>108</v>
      </c>
      <c r="D62" s="21">
        <v>1172080800</v>
      </c>
      <c r="E62" s="21"/>
      <c r="F62" s="21">
        <f t="shared" si="7"/>
        <v>1172080800</v>
      </c>
      <c r="G62" s="21"/>
      <c r="H62" s="21">
        <f>SUM(F62:G62)</f>
        <v>1172080800</v>
      </c>
      <c r="I62" s="21"/>
      <c r="J62" s="21">
        <f>SUM(H62:I62)</f>
        <v>1172080800</v>
      </c>
      <c r="K62" s="21">
        <v>1253373300</v>
      </c>
      <c r="L62" s="21"/>
      <c r="M62" s="21">
        <f>SUM(K62:L62)</f>
        <v>1253373300</v>
      </c>
      <c r="N62" s="21"/>
      <c r="O62" s="21">
        <f>SUM(M62:N62)</f>
        <v>1253373300</v>
      </c>
      <c r="P62" s="21"/>
      <c r="Q62" s="21">
        <f>SUM(O62:P62)</f>
        <v>1253373300</v>
      </c>
    </row>
    <row r="63" spans="1:17" ht="48.75" customHeight="1" x14ac:dyDescent="0.25">
      <c r="A63" s="6"/>
      <c r="B63" s="20" t="s">
        <v>109</v>
      </c>
      <c r="C63" s="20" t="s">
        <v>110</v>
      </c>
      <c r="D63" s="21">
        <v>53664700</v>
      </c>
      <c r="E63" s="21"/>
      <c r="F63" s="21">
        <f t="shared" si="7"/>
        <v>53664700</v>
      </c>
      <c r="G63" s="21"/>
      <c r="H63" s="21">
        <f t="shared" ref="H63:H81" si="53">SUM(F63:G63)</f>
        <v>53664700</v>
      </c>
      <c r="I63" s="21"/>
      <c r="J63" s="21">
        <f t="shared" ref="J63:J81" si="54">SUM(H63:I63)</f>
        <v>53664700</v>
      </c>
      <c r="K63" s="21">
        <v>53783100</v>
      </c>
      <c r="L63" s="21"/>
      <c r="M63" s="21">
        <f t="shared" ref="M63:M81" si="55">SUM(K63:L63)</f>
        <v>53783100</v>
      </c>
      <c r="N63" s="21"/>
      <c r="O63" s="21">
        <f t="shared" ref="O63:O81" si="56">SUM(M63:N63)</f>
        <v>53783100</v>
      </c>
      <c r="P63" s="21"/>
      <c r="Q63" s="21">
        <f t="shared" ref="Q63:Q81" si="57">SUM(O63:P63)</f>
        <v>53783100</v>
      </c>
    </row>
    <row r="64" spans="1:17" ht="81" customHeight="1" x14ac:dyDescent="0.25">
      <c r="A64" s="6"/>
      <c r="B64" s="20" t="s">
        <v>111</v>
      </c>
      <c r="C64" s="20" t="s">
        <v>112</v>
      </c>
      <c r="D64" s="21">
        <v>91494000</v>
      </c>
      <c r="E64" s="21"/>
      <c r="F64" s="21">
        <f t="shared" si="7"/>
        <v>91494000</v>
      </c>
      <c r="G64" s="21"/>
      <c r="H64" s="21">
        <f t="shared" si="53"/>
        <v>91494000</v>
      </c>
      <c r="I64" s="21"/>
      <c r="J64" s="21">
        <f t="shared" si="54"/>
        <v>91494000</v>
      </c>
      <c r="K64" s="21">
        <v>96072500</v>
      </c>
      <c r="L64" s="21"/>
      <c r="M64" s="21">
        <f t="shared" si="55"/>
        <v>96072500</v>
      </c>
      <c r="N64" s="21"/>
      <c r="O64" s="21">
        <f t="shared" si="56"/>
        <v>96072500</v>
      </c>
      <c r="P64" s="21"/>
      <c r="Q64" s="21">
        <f t="shared" si="57"/>
        <v>96072500</v>
      </c>
    </row>
    <row r="65" spans="1:17" ht="48" customHeight="1" x14ac:dyDescent="0.25">
      <c r="A65" s="6"/>
      <c r="B65" s="20" t="s">
        <v>113</v>
      </c>
      <c r="C65" s="20" t="s">
        <v>114</v>
      </c>
      <c r="D65" s="21">
        <v>190300</v>
      </c>
      <c r="E65" s="21"/>
      <c r="F65" s="21">
        <f t="shared" si="7"/>
        <v>190300</v>
      </c>
      <c r="G65" s="21"/>
      <c r="H65" s="21">
        <f t="shared" si="53"/>
        <v>190300</v>
      </c>
      <c r="I65" s="21"/>
      <c r="J65" s="21">
        <f t="shared" si="54"/>
        <v>190300</v>
      </c>
      <c r="K65" s="21">
        <v>190300</v>
      </c>
      <c r="L65" s="21"/>
      <c r="M65" s="21">
        <f t="shared" si="55"/>
        <v>190300</v>
      </c>
      <c r="N65" s="21"/>
      <c r="O65" s="21">
        <f t="shared" si="56"/>
        <v>190300</v>
      </c>
      <c r="P65" s="21"/>
      <c r="Q65" s="21">
        <f t="shared" si="57"/>
        <v>190300</v>
      </c>
    </row>
    <row r="66" spans="1:17" ht="48" customHeight="1" x14ac:dyDescent="0.25">
      <c r="A66" s="6"/>
      <c r="B66" s="20" t="s">
        <v>115</v>
      </c>
      <c r="C66" s="20" t="s">
        <v>116</v>
      </c>
      <c r="D66" s="21">
        <f>225600</f>
        <v>225600</v>
      </c>
      <c r="E66" s="21"/>
      <c r="F66" s="21">
        <f t="shared" si="7"/>
        <v>225600</v>
      </c>
      <c r="G66" s="21"/>
      <c r="H66" s="21">
        <f t="shared" si="53"/>
        <v>225600</v>
      </c>
      <c r="I66" s="21"/>
      <c r="J66" s="21">
        <f t="shared" si="54"/>
        <v>225600</v>
      </c>
      <c r="K66" s="21">
        <v>225600</v>
      </c>
      <c r="L66" s="21"/>
      <c r="M66" s="21">
        <f t="shared" si="55"/>
        <v>225600</v>
      </c>
      <c r="N66" s="21"/>
      <c r="O66" s="21">
        <f t="shared" si="56"/>
        <v>225600</v>
      </c>
      <c r="P66" s="21"/>
      <c r="Q66" s="21">
        <f t="shared" si="57"/>
        <v>225600</v>
      </c>
    </row>
    <row r="67" spans="1:17" ht="229.5" customHeight="1" x14ac:dyDescent="0.25">
      <c r="A67" s="6"/>
      <c r="B67" s="20" t="s">
        <v>117</v>
      </c>
      <c r="C67" s="20" t="s">
        <v>157</v>
      </c>
      <c r="D67" s="21">
        <v>206700</v>
      </c>
      <c r="E67" s="21"/>
      <c r="F67" s="21">
        <f t="shared" si="7"/>
        <v>206700</v>
      </c>
      <c r="G67" s="21"/>
      <c r="H67" s="21">
        <f t="shared" si="53"/>
        <v>206700</v>
      </c>
      <c r="I67" s="21"/>
      <c r="J67" s="21">
        <f t="shared" si="54"/>
        <v>206700</v>
      </c>
      <c r="K67" s="21">
        <v>206700</v>
      </c>
      <c r="L67" s="21"/>
      <c r="M67" s="21">
        <f t="shared" si="55"/>
        <v>206700</v>
      </c>
      <c r="N67" s="21"/>
      <c r="O67" s="21">
        <f t="shared" si="56"/>
        <v>206700</v>
      </c>
      <c r="P67" s="21"/>
      <c r="Q67" s="21">
        <f t="shared" si="57"/>
        <v>206700</v>
      </c>
    </row>
    <row r="68" spans="1:17" ht="149.25" customHeight="1" x14ac:dyDescent="0.25">
      <c r="A68" s="6"/>
      <c r="B68" s="20" t="s">
        <v>118</v>
      </c>
      <c r="C68" s="20" t="s">
        <v>152</v>
      </c>
      <c r="D68" s="21">
        <v>158000</v>
      </c>
      <c r="E68" s="21"/>
      <c r="F68" s="21">
        <f t="shared" si="7"/>
        <v>158000</v>
      </c>
      <c r="G68" s="21"/>
      <c r="H68" s="21">
        <f t="shared" si="53"/>
        <v>158000</v>
      </c>
      <c r="I68" s="21"/>
      <c r="J68" s="21">
        <f t="shared" si="54"/>
        <v>158000</v>
      </c>
      <c r="K68" s="21">
        <v>158000</v>
      </c>
      <c r="L68" s="21"/>
      <c r="M68" s="21">
        <f t="shared" si="55"/>
        <v>158000</v>
      </c>
      <c r="N68" s="21"/>
      <c r="O68" s="21">
        <f t="shared" si="56"/>
        <v>158000</v>
      </c>
      <c r="P68" s="21"/>
      <c r="Q68" s="21">
        <f t="shared" si="57"/>
        <v>158000</v>
      </c>
    </row>
    <row r="69" spans="1:17" ht="180" customHeight="1" x14ac:dyDescent="0.25">
      <c r="A69" s="6"/>
      <c r="B69" s="20" t="s">
        <v>119</v>
      </c>
      <c r="C69" s="20" t="s">
        <v>153</v>
      </c>
      <c r="D69" s="21">
        <v>1457700</v>
      </c>
      <c r="E69" s="21"/>
      <c r="F69" s="21">
        <f t="shared" si="7"/>
        <v>1457700</v>
      </c>
      <c r="G69" s="21"/>
      <c r="H69" s="21">
        <f t="shared" si="53"/>
        <v>1457700</v>
      </c>
      <c r="I69" s="21"/>
      <c r="J69" s="21">
        <f t="shared" si="54"/>
        <v>1457700</v>
      </c>
      <c r="K69" s="21">
        <v>1457700</v>
      </c>
      <c r="L69" s="21"/>
      <c r="M69" s="21">
        <f t="shared" si="55"/>
        <v>1457700</v>
      </c>
      <c r="N69" s="21"/>
      <c r="O69" s="21">
        <f t="shared" si="56"/>
        <v>1457700</v>
      </c>
      <c r="P69" s="21"/>
      <c r="Q69" s="21">
        <f t="shared" si="57"/>
        <v>1457700</v>
      </c>
    </row>
    <row r="70" spans="1:17" ht="65.25" customHeight="1" x14ac:dyDescent="0.25">
      <c r="A70" s="6"/>
      <c r="B70" s="20" t="s">
        <v>120</v>
      </c>
      <c r="C70" s="20" t="s">
        <v>121</v>
      </c>
      <c r="D70" s="21">
        <v>13875800</v>
      </c>
      <c r="E70" s="21"/>
      <c r="F70" s="21">
        <f t="shared" si="7"/>
        <v>13875800</v>
      </c>
      <c r="G70" s="21"/>
      <c r="H70" s="21">
        <f t="shared" si="53"/>
        <v>13875800</v>
      </c>
      <c r="I70" s="21"/>
      <c r="J70" s="21">
        <f t="shared" si="54"/>
        <v>13875800</v>
      </c>
      <c r="K70" s="21">
        <v>13904500</v>
      </c>
      <c r="L70" s="21"/>
      <c r="M70" s="21">
        <f t="shared" si="55"/>
        <v>13904500</v>
      </c>
      <c r="N70" s="21"/>
      <c r="O70" s="21">
        <f t="shared" si="56"/>
        <v>13904500</v>
      </c>
      <c r="P70" s="21"/>
      <c r="Q70" s="21">
        <f t="shared" si="57"/>
        <v>13904500</v>
      </c>
    </row>
    <row r="71" spans="1:17" ht="50.25" customHeight="1" x14ac:dyDescent="0.25">
      <c r="A71" s="6"/>
      <c r="B71" s="20" t="s">
        <v>122</v>
      </c>
      <c r="C71" s="20" t="s">
        <v>123</v>
      </c>
      <c r="D71" s="21">
        <v>171781200</v>
      </c>
      <c r="E71" s="21"/>
      <c r="F71" s="21">
        <f t="shared" si="7"/>
        <v>171781200</v>
      </c>
      <c r="G71" s="21"/>
      <c r="H71" s="21">
        <f t="shared" si="53"/>
        <v>171781200</v>
      </c>
      <c r="I71" s="21"/>
      <c r="J71" s="21">
        <f t="shared" si="54"/>
        <v>171781200</v>
      </c>
      <c r="K71" s="21">
        <v>171781200</v>
      </c>
      <c r="L71" s="21"/>
      <c r="M71" s="21">
        <f t="shared" si="55"/>
        <v>171781200</v>
      </c>
      <c r="N71" s="21"/>
      <c r="O71" s="21">
        <f t="shared" si="56"/>
        <v>171781200</v>
      </c>
      <c r="P71" s="21"/>
      <c r="Q71" s="21">
        <f t="shared" si="57"/>
        <v>171781200</v>
      </c>
    </row>
    <row r="72" spans="1:17" ht="50.25" customHeight="1" x14ac:dyDescent="0.25">
      <c r="A72" s="6"/>
      <c r="B72" s="20" t="s">
        <v>124</v>
      </c>
      <c r="C72" s="20" t="s">
        <v>125</v>
      </c>
      <c r="D72" s="21">
        <v>8054200</v>
      </c>
      <c r="E72" s="21"/>
      <c r="F72" s="21">
        <f t="shared" si="7"/>
        <v>8054200</v>
      </c>
      <c r="G72" s="21"/>
      <c r="H72" s="21">
        <f t="shared" si="53"/>
        <v>8054200</v>
      </c>
      <c r="I72" s="21"/>
      <c r="J72" s="21">
        <f t="shared" si="54"/>
        <v>8054200</v>
      </c>
      <c r="K72" s="21">
        <v>8054200</v>
      </c>
      <c r="L72" s="21"/>
      <c r="M72" s="21">
        <f t="shared" si="55"/>
        <v>8054200</v>
      </c>
      <c r="N72" s="21"/>
      <c r="O72" s="21">
        <f t="shared" si="56"/>
        <v>8054200</v>
      </c>
      <c r="P72" s="21"/>
      <c r="Q72" s="21">
        <f t="shared" si="57"/>
        <v>8054200</v>
      </c>
    </row>
    <row r="73" spans="1:17" ht="66.75" customHeight="1" x14ac:dyDescent="0.25">
      <c r="A73" s="6"/>
      <c r="B73" s="20" t="s">
        <v>164</v>
      </c>
      <c r="C73" s="20" t="s">
        <v>126</v>
      </c>
      <c r="D73" s="21">
        <v>6645500</v>
      </c>
      <c r="E73" s="21"/>
      <c r="F73" s="21">
        <f t="shared" si="7"/>
        <v>6645500</v>
      </c>
      <c r="G73" s="21"/>
      <c r="H73" s="21">
        <f t="shared" si="53"/>
        <v>6645500</v>
      </c>
      <c r="I73" s="21"/>
      <c r="J73" s="21">
        <f t="shared" si="54"/>
        <v>6645500</v>
      </c>
      <c r="K73" s="21">
        <v>7050800</v>
      </c>
      <c r="L73" s="21"/>
      <c r="M73" s="21">
        <f t="shared" si="55"/>
        <v>7050800</v>
      </c>
      <c r="N73" s="21"/>
      <c r="O73" s="21">
        <f t="shared" si="56"/>
        <v>7050800</v>
      </c>
      <c r="P73" s="21"/>
      <c r="Q73" s="21">
        <f t="shared" si="57"/>
        <v>7050800</v>
      </c>
    </row>
    <row r="74" spans="1:17" ht="130.5" customHeight="1" x14ac:dyDescent="0.25">
      <c r="A74" s="6"/>
      <c r="B74" s="20" t="s">
        <v>127</v>
      </c>
      <c r="C74" s="20" t="s">
        <v>154</v>
      </c>
      <c r="D74" s="21">
        <v>517650000</v>
      </c>
      <c r="E74" s="21"/>
      <c r="F74" s="21">
        <f t="shared" ref="F74:F85" si="58">SUM(D74:E74)</f>
        <v>517650000</v>
      </c>
      <c r="G74" s="21"/>
      <c r="H74" s="21">
        <f t="shared" si="53"/>
        <v>517650000</v>
      </c>
      <c r="I74" s="21"/>
      <c r="J74" s="21">
        <f t="shared" si="54"/>
        <v>517650000</v>
      </c>
      <c r="K74" s="21">
        <v>512964100</v>
      </c>
      <c r="L74" s="21"/>
      <c r="M74" s="21">
        <f t="shared" si="55"/>
        <v>512964100</v>
      </c>
      <c r="N74" s="21"/>
      <c r="O74" s="21">
        <f t="shared" si="56"/>
        <v>512964100</v>
      </c>
      <c r="P74" s="21"/>
      <c r="Q74" s="21">
        <f t="shared" si="57"/>
        <v>512964100</v>
      </c>
    </row>
    <row r="75" spans="1:17" ht="68.25" customHeight="1" x14ac:dyDescent="0.25">
      <c r="A75" s="6"/>
      <c r="B75" s="20" t="s">
        <v>128</v>
      </c>
      <c r="C75" s="20" t="s">
        <v>129</v>
      </c>
      <c r="D75" s="21">
        <v>156300</v>
      </c>
      <c r="E75" s="21"/>
      <c r="F75" s="21">
        <f t="shared" si="58"/>
        <v>156300</v>
      </c>
      <c r="G75" s="21"/>
      <c r="H75" s="21">
        <f t="shared" si="53"/>
        <v>156300</v>
      </c>
      <c r="I75" s="21"/>
      <c r="J75" s="21">
        <f t="shared" si="54"/>
        <v>156300</v>
      </c>
      <c r="K75" s="21">
        <v>156300</v>
      </c>
      <c r="L75" s="21"/>
      <c r="M75" s="21">
        <f t="shared" si="55"/>
        <v>156300</v>
      </c>
      <c r="N75" s="21"/>
      <c r="O75" s="21">
        <f t="shared" si="56"/>
        <v>156300</v>
      </c>
      <c r="P75" s="21"/>
      <c r="Q75" s="21">
        <f t="shared" si="57"/>
        <v>156300</v>
      </c>
    </row>
    <row r="76" spans="1:17" ht="116.25" customHeight="1" x14ac:dyDescent="0.25">
      <c r="A76" s="6"/>
      <c r="B76" s="20" t="s">
        <v>130</v>
      </c>
      <c r="C76" s="20" t="s">
        <v>131</v>
      </c>
      <c r="D76" s="21">
        <v>4426500</v>
      </c>
      <c r="E76" s="21"/>
      <c r="F76" s="21">
        <f t="shared" si="58"/>
        <v>4426500</v>
      </c>
      <c r="G76" s="21"/>
      <c r="H76" s="21">
        <f t="shared" si="53"/>
        <v>4426500</v>
      </c>
      <c r="I76" s="21"/>
      <c r="J76" s="21">
        <f t="shared" si="54"/>
        <v>4426500</v>
      </c>
      <c r="K76" s="21">
        <v>4476100</v>
      </c>
      <c r="L76" s="21"/>
      <c r="M76" s="21">
        <f t="shared" si="55"/>
        <v>4476100</v>
      </c>
      <c r="N76" s="21"/>
      <c r="O76" s="21">
        <f t="shared" si="56"/>
        <v>4476100</v>
      </c>
      <c r="P76" s="21"/>
      <c r="Q76" s="21">
        <f t="shared" si="57"/>
        <v>4476100</v>
      </c>
    </row>
    <row r="77" spans="1:17" ht="115.5" customHeight="1" x14ac:dyDescent="0.25">
      <c r="A77" s="6"/>
      <c r="B77" s="20" t="s">
        <v>132</v>
      </c>
      <c r="C77" s="20" t="s">
        <v>133</v>
      </c>
      <c r="D77" s="21">
        <v>15560500</v>
      </c>
      <c r="E77" s="21"/>
      <c r="F77" s="21">
        <f t="shared" si="58"/>
        <v>15560500</v>
      </c>
      <c r="G77" s="21"/>
      <c r="H77" s="21">
        <f t="shared" si="53"/>
        <v>15560500</v>
      </c>
      <c r="I77" s="21"/>
      <c r="J77" s="21">
        <f t="shared" si="54"/>
        <v>15560500</v>
      </c>
      <c r="K77" s="21">
        <v>16325800</v>
      </c>
      <c r="L77" s="21"/>
      <c r="M77" s="21">
        <f t="shared" si="55"/>
        <v>16325800</v>
      </c>
      <c r="N77" s="21"/>
      <c r="O77" s="21">
        <f t="shared" si="56"/>
        <v>16325800</v>
      </c>
      <c r="P77" s="21"/>
      <c r="Q77" s="21">
        <f t="shared" si="57"/>
        <v>16325800</v>
      </c>
    </row>
    <row r="78" spans="1:17" ht="67.5" customHeight="1" x14ac:dyDescent="0.25">
      <c r="A78" s="6"/>
      <c r="B78" s="20" t="s">
        <v>134</v>
      </c>
      <c r="C78" s="20" t="s">
        <v>135</v>
      </c>
      <c r="D78" s="21">
        <v>2099000</v>
      </c>
      <c r="E78" s="21"/>
      <c r="F78" s="21">
        <f t="shared" si="58"/>
        <v>2099000</v>
      </c>
      <c r="G78" s="21"/>
      <c r="H78" s="21">
        <f t="shared" si="53"/>
        <v>2099000</v>
      </c>
      <c r="I78" s="21"/>
      <c r="J78" s="21">
        <f t="shared" si="54"/>
        <v>2099000</v>
      </c>
      <c r="K78" s="21">
        <v>2099000</v>
      </c>
      <c r="L78" s="21"/>
      <c r="M78" s="21">
        <f t="shared" si="55"/>
        <v>2099000</v>
      </c>
      <c r="N78" s="21"/>
      <c r="O78" s="21">
        <f t="shared" si="56"/>
        <v>2099000</v>
      </c>
      <c r="P78" s="21"/>
      <c r="Q78" s="21">
        <f t="shared" si="57"/>
        <v>2099000</v>
      </c>
    </row>
    <row r="79" spans="1:17" ht="132" customHeight="1" x14ac:dyDescent="0.25">
      <c r="A79" s="6"/>
      <c r="B79" s="20" t="s">
        <v>136</v>
      </c>
      <c r="C79" s="20" t="s">
        <v>137</v>
      </c>
      <c r="D79" s="21">
        <v>10450300</v>
      </c>
      <c r="E79" s="21"/>
      <c r="F79" s="21">
        <f t="shared" si="58"/>
        <v>10450300</v>
      </c>
      <c r="G79" s="21"/>
      <c r="H79" s="21">
        <f t="shared" si="53"/>
        <v>10450300</v>
      </c>
      <c r="I79" s="21"/>
      <c r="J79" s="21">
        <f t="shared" si="54"/>
        <v>10450300</v>
      </c>
      <c r="K79" s="21">
        <v>10480800</v>
      </c>
      <c r="L79" s="21"/>
      <c r="M79" s="21">
        <f t="shared" si="55"/>
        <v>10480800</v>
      </c>
      <c r="N79" s="21"/>
      <c r="O79" s="21">
        <f t="shared" si="56"/>
        <v>10480800</v>
      </c>
      <c r="P79" s="21"/>
      <c r="Q79" s="21">
        <f t="shared" si="57"/>
        <v>10480800</v>
      </c>
    </row>
    <row r="80" spans="1:17" ht="114.75" customHeight="1" x14ac:dyDescent="0.25">
      <c r="A80" s="6"/>
      <c r="B80" s="20" t="s">
        <v>138</v>
      </c>
      <c r="C80" s="20" t="s">
        <v>151</v>
      </c>
      <c r="D80" s="21">
        <v>28743700</v>
      </c>
      <c r="E80" s="21"/>
      <c r="F80" s="21">
        <f t="shared" si="58"/>
        <v>28743700</v>
      </c>
      <c r="G80" s="21"/>
      <c r="H80" s="21">
        <f t="shared" si="53"/>
        <v>28743700</v>
      </c>
      <c r="I80" s="21"/>
      <c r="J80" s="21">
        <f t="shared" si="54"/>
        <v>28743700</v>
      </c>
      <c r="K80" s="21">
        <v>28753700</v>
      </c>
      <c r="L80" s="21"/>
      <c r="M80" s="21">
        <f t="shared" si="55"/>
        <v>28753700</v>
      </c>
      <c r="N80" s="21"/>
      <c r="O80" s="21">
        <f t="shared" si="56"/>
        <v>28753700</v>
      </c>
      <c r="P80" s="21"/>
      <c r="Q80" s="21">
        <f t="shared" si="57"/>
        <v>28753700</v>
      </c>
    </row>
    <row r="81" spans="1:17" ht="83.25" customHeight="1" x14ac:dyDescent="0.25">
      <c r="A81" s="6"/>
      <c r="B81" s="20" t="s">
        <v>139</v>
      </c>
      <c r="C81" s="20" t="s">
        <v>140</v>
      </c>
      <c r="D81" s="21">
        <v>4714600</v>
      </c>
      <c r="E81" s="21"/>
      <c r="F81" s="21">
        <f t="shared" si="58"/>
        <v>4714600</v>
      </c>
      <c r="G81" s="21"/>
      <c r="H81" s="21">
        <f t="shared" si="53"/>
        <v>4714600</v>
      </c>
      <c r="I81" s="21"/>
      <c r="J81" s="21">
        <f t="shared" si="54"/>
        <v>4714600</v>
      </c>
      <c r="K81" s="21">
        <v>4798800</v>
      </c>
      <c r="L81" s="21"/>
      <c r="M81" s="21">
        <f t="shared" si="55"/>
        <v>4798800</v>
      </c>
      <c r="N81" s="21"/>
      <c r="O81" s="21">
        <f t="shared" si="56"/>
        <v>4798800</v>
      </c>
      <c r="P81" s="21"/>
      <c r="Q81" s="21">
        <f t="shared" si="57"/>
        <v>4798800</v>
      </c>
    </row>
    <row r="82" spans="1:17" x14ac:dyDescent="0.25">
      <c r="A82" s="6"/>
      <c r="B82" s="28" t="s">
        <v>141</v>
      </c>
      <c r="C82" s="28" t="s">
        <v>142</v>
      </c>
      <c r="D82" s="26">
        <f t="shared" ref="D82:O82" si="59">SUM(D83:D85)</f>
        <v>11219576</v>
      </c>
      <c r="E82" s="26">
        <f t="shared" si="59"/>
        <v>0</v>
      </c>
      <c r="F82" s="26">
        <f t="shared" si="59"/>
        <v>11219576</v>
      </c>
      <c r="G82" s="26">
        <f t="shared" si="59"/>
        <v>0</v>
      </c>
      <c r="H82" s="26">
        <f t="shared" si="59"/>
        <v>11219576</v>
      </c>
      <c r="I82" s="26">
        <f t="shared" ref="I82:J82" si="60">SUM(I83:I85)</f>
        <v>2678000</v>
      </c>
      <c r="J82" s="26">
        <f t="shared" si="60"/>
        <v>13897576</v>
      </c>
      <c r="K82" s="26">
        <f t="shared" si="59"/>
        <v>11199576</v>
      </c>
      <c r="L82" s="26">
        <f t="shared" si="59"/>
        <v>0</v>
      </c>
      <c r="M82" s="26">
        <f t="shared" si="59"/>
        <v>11199576</v>
      </c>
      <c r="N82" s="26">
        <f t="shared" si="59"/>
        <v>0</v>
      </c>
      <c r="O82" s="26">
        <f t="shared" si="59"/>
        <v>11199576</v>
      </c>
      <c r="P82" s="26">
        <f t="shared" ref="P82:Q82" si="61">SUM(P83:P85)</f>
        <v>2678000</v>
      </c>
      <c r="Q82" s="26">
        <f t="shared" si="61"/>
        <v>13877576</v>
      </c>
    </row>
    <row r="83" spans="1:17" ht="64.900000000000006" customHeight="1" x14ac:dyDescent="0.25">
      <c r="A83" s="6"/>
      <c r="B83" s="20" t="s">
        <v>165</v>
      </c>
      <c r="C83" s="20" t="s">
        <v>143</v>
      </c>
      <c r="D83" s="21">
        <v>6450400</v>
      </c>
      <c r="E83" s="21"/>
      <c r="F83" s="21">
        <f t="shared" si="58"/>
        <v>6450400</v>
      </c>
      <c r="G83" s="21"/>
      <c r="H83" s="21">
        <f>SUM(F83:G83)</f>
        <v>6450400</v>
      </c>
      <c r="I83" s="21">
        <v>1490000</v>
      </c>
      <c r="J83" s="21">
        <f>SUM(H83:I83)</f>
        <v>7940400</v>
      </c>
      <c r="K83" s="21">
        <v>6430400</v>
      </c>
      <c r="L83" s="21"/>
      <c r="M83" s="21">
        <f>SUM(K83:L83)</f>
        <v>6430400</v>
      </c>
      <c r="N83" s="21"/>
      <c r="O83" s="21">
        <f>SUM(M83:N83)</f>
        <v>6430400</v>
      </c>
      <c r="P83" s="21">
        <v>1490000</v>
      </c>
      <c r="Q83" s="21">
        <f>SUM(O83:P83)</f>
        <v>7920400</v>
      </c>
    </row>
    <row r="84" spans="1:17" ht="66.75" customHeight="1" x14ac:dyDescent="0.25">
      <c r="A84" s="6"/>
      <c r="B84" s="20" t="s">
        <v>166</v>
      </c>
      <c r="C84" s="20" t="s">
        <v>144</v>
      </c>
      <c r="D84" s="21">
        <v>1656176</v>
      </c>
      <c r="E84" s="21"/>
      <c r="F84" s="21">
        <f t="shared" si="58"/>
        <v>1656176</v>
      </c>
      <c r="G84" s="21"/>
      <c r="H84" s="21">
        <f t="shared" ref="H84:H85" si="62">SUM(F84:G84)</f>
        <v>1656176</v>
      </c>
      <c r="I84" s="21">
        <v>1188000</v>
      </c>
      <c r="J84" s="21">
        <f t="shared" ref="J84:J85" si="63">SUM(H84:I84)</f>
        <v>2844176</v>
      </c>
      <c r="K84" s="21">
        <v>1656176</v>
      </c>
      <c r="L84" s="21"/>
      <c r="M84" s="21">
        <f>SUM(K84:L84)</f>
        <v>1656176</v>
      </c>
      <c r="N84" s="21"/>
      <c r="O84" s="21">
        <f t="shared" ref="O84:O85" si="64">SUM(M84:N84)</f>
        <v>1656176</v>
      </c>
      <c r="P84" s="21">
        <v>1188000</v>
      </c>
      <c r="Q84" s="21">
        <f t="shared" ref="Q84:Q85" si="65">SUM(O84:P84)</f>
        <v>2844176</v>
      </c>
    </row>
    <row r="85" spans="1:17" ht="97.9" customHeight="1" x14ac:dyDescent="0.25">
      <c r="A85" s="6"/>
      <c r="B85" s="29" t="s">
        <v>145</v>
      </c>
      <c r="C85" s="20" t="s">
        <v>146</v>
      </c>
      <c r="D85" s="21">
        <v>3113000</v>
      </c>
      <c r="E85" s="21"/>
      <c r="F85" s="21">
        <f t="shared" si="58"/>
        <v>3113000</v>
      </c>
      <c r="G85" s="21"/>
      <c r="H85" s="21">
        <f t="shared" si="62"/>
        <v>3113000</v>
      </c>
      <c r="I85" s="21"/>
      <c r="J85" s="21">
        <f t="shared" si="63"/>
        <v>3113000</v>
      </c>
      <c r="K85" s="21">
        <v>3113000</v>
      </c>
      <c r="L85" s="21"/>
      <c r="M85" s="21">
        <f>SUM(K85:L85)</f>
        <v>3113000</v>
      </c>
      <c r="N85" s="21"/>
      <c r="O85" s="21">
        <f t="shared" si="64"/>
        <v>3113000</v>
      </c>
      <c r="P85" s="21"/>
      <c r="Q85" s="21">
        <f t="shared" si="65"/>
        <v>3113000</v>
      </c>
    </row>
    <row r="86" spans="1:17" s="37" customFormat="1" ht="50.25" customHeight="1" x14ac:dyDescent="0.25">
      <c r="A86" s="36"/>
      <c r="B86" s="33" t="s">
        <v>167</v>
      </c>
      <c r="C86" s="34" t="s">
        <v>168</v>
      </c>
      <c r="D86" s="39"/>
      <c r="E86" s="39"/>
      <c r="F86" s="39"/>
      <c r="G86" s="39"/>
      <c r="H86" s="39">
        <f>SUM(H87)</f>
        <v>0</v>
      </c>
      <c r="I86" s="39">
        <f t="shared" ref="I86:Q87" si="66">SUM(I87)</f>
        <v>716549007</v>
      </c>
      <c r="J86" s="39">
        <f t="shared" si="66"/>
        <v>716549007</v>
      </c>
      <c r="K86" s="39">
        <f t="shared" si="66"/>
        <v>0</v>
      </c>
      <c r="L86" s="39">
        <f t="shared" si="66"/>
        <v>0</v>
      </c>
      <c r="M86" s="39">
        <f t="shared" si="66"/>
        <v>0</v>
      </c>
      <c r="N86" s="39">
        <f t="shared" si="66"/>
        <v>0</v>
      </c>
      <c r="O86" s="39">
        <f t="shared" si="66"/>
        <v>0</v>
      </c>
      <c r="P86" s="39">
        <f t="shared" si="66"/>
        <v>271239748</v>
      </c>
      <c r="Q86" s="39">
        <f t="shared" si="66"/>
        <v>271239748</v>
      </c>
    </row>
    <row r="87" spans="1:17" s="37" customFormat="1" ht="66.75" customHeight="1" x14ac:dyDescent="0.25">
      <c r="A87" s="36"/>
      <c r="B87" s="38" t="s">
        <v>169</v>
      </c>
      <c r="C87" s="38" t="s">
        <v>170</v>
      </c>
      <c r="D87" s="39"/>
      <c r="E87" s="39"/>
      <c r="F87" s="39"/>
      <c r="G87" s="39"/>
      <c r="H87" s="39">
        <f>SUM(H88)</f>
        <v>0</v>
      </c>
      <c r="I87" s="39">
        <f>SUM(I88:I90)</f>
        <v>716549007</v>
      </c>
      <c r="J87" s="39">
        <f>SUM(J88:J90)</f>
        <v>716549007</v>
      </c>
      <c r="K87" s="39">
        <f t="shared" si="66"/>
        <v>0</v>
      </c>
      <c r="L87" s="39">
        <f t="shared" si="66"/>
        <v>0</v>
      </c>
      <c r="M87" s="39">
        <f t="shared" si="66"/>
        <v>0</v>
      </c>
      <c r="N87" s="39">
        <f t="shared" si="66"/>
        <v>0</v>
      </c>
      <c r="O87" s="39">
        <f t="shared" si="66"/>
        <v>0</v>
      </c>
      <c r="P87" s="39">
        <f>SUM(P88:P90)</f>
        <v>271239748</v>
      </c>
      <c r="Q87" s="39">
        <f>SUM(Q88:Q90)</f>
        <v>271239748</v>
      </c>
    </row>
    <row r="88" spans="1:17" ht="117" customHeight="1" x14ac:dyDescent="0.25">
      <c r="A88" s="6"/>
      <c r="B88" s="32" t="s">
        <v>171</v>
      </c>
      <c r="C88" s="35" t="s">
        <v>173</v>
      </c>
      <c r="D88" s="21"/>
      <c r="E88" s="21"/>
      <c r="F88" s="21"/>
      <c r="G88" s="21"/>
      <c r="H88" s="21"/>
      <c r="I88" s="40">
        <v>73688042</v>
      </c>
      <c r="J88" s="40">
        <f>H88+I88</f>
        <v>73688042</v>
      </c>
      <c r="K88" s="40"/>
      <c r="L88" s="40"/>
      <c r="M88" s="40"/>
      <c r="N88" s="40"/>
      <c r="O88" s="40"/>
      <c r="P88" s="40">
        <v>42107452</v>
      </c>
      <c r="Q88" s="21">
        <f>O88+P88</f>
        <v>42107452</v>
      </c>
    </row>
    <row r="89" spans="1:17" ht="113.25" customHeight="1" x14ac:dyDescent="0.25">
      <c r="A89" s="6"/>
      <c r="B89" s="41" t="s">
        <v>174</v>
      </c>
      <c r="C89" s="42" t="s">
        <v>175</v>
      </c>
      <c r="D89" s="40"/>
      <c r="E89" s="40"/>
      <c r="F89" s="40"/>
      <c r="G89" s="40"/>
      <c r="H89" s="40"/>
      <c r="I89" s="40">
        <v>313610011</v>
      </c>
      <c r="J89" s="40">
        <f t="shared" ref="J89:J90" si="67">H89+I89</f>
        <v>313610011</v>
      </c>
      <c r="K89" s="40"/>
      <c r="L89" s="40"/>
      <c r="M89" s="40"/>
      <c r="N89" s="40"/>
      <c r="O89" s="40"/>
      <c r="P89" s="40"/>
      <c r="Q89" s="21"/>
    </row>
    <row r="90" spans="1:17" ht="149.25" customHeight="1" x14ac:dyDescent="0.25">
      <c r="A90" s="6"/>
      <c r="B90" s="41" t="s">
        <v>176</v>
      </c>
      <c r="C90" s="42" t="s">
        <v>177</v>
      </c>
      <c r="D90" s="40"/>
      <c r="E90" s="40"/>
      <c r="F90" s="40"/>
      <c r="G90" s="40"/>
      <c r="H90" s="40"/>
      <c r="I90" s="40">
        <v>329250954</v>
      </c>
      <c r="J90" s="40">
        <f t="shared" si="67"/>
        <v>329250954</v>
      </c>
      <c r="K90" s="40"/>
      <c r="L90" s="40"/>
      <c r="M90" s="40"/>
      <c r="N90" s="40"/>
      <c r="O90" s="40"/>
      <c r="P90" s="40">
        <v>229132296</v>
      </c>
      <c r="Q90" s="21">
        <f>SUM(O90:P90)</f>
        <v>229132296</v>
      </c>
    </row>
    <row r="91" spans="1:17" ht="21" customHeight="1" x14ac:dyDescent="0.25">
      <c r="A91" s="6"/>
      <c r="B91" s="43" t="s">
        <v>147</v>
      </c>
      <c r="C91" s="44"/>
      <c r="D91" s="26">
        <f t="shared" ref="D91:O91" si="68">D9+D53</f>
        <v>46919042976</v>
      </c>
      <c r="E91" s="26">
        <f t="shared" si="68"/>
        <v>678000000</v>
      </c>
      <c r="F91" s="26">
        <f t="shared" si="68"/>
        <v>47597042976</v>
      </c>
      <c r="G91" s="26">
        <f t="shared" si="68"/>
        <v>27066300</v>
      </c>
      <c r="H91" s="26">
        <f t="shared" si="68"/>
        <v>47624109276</v>
      </c>
      <c r="I91" s="26">
        <f t="shared" ref="I91" si="69">I9+I53</f>
        <v>719227007</v>
      </c>
      <c r="J91" s="26">
        <f>J9+J53</f>
        <v>48343336283</v>
      </c>
      <c r="K91" s="26">
        <f t="shared" si="68"/>
        <v>50345338676</v>
      </c>
      <c r="L91" s="26">
        <f t="shared" si="68"/>
        <v>746800000</v>
      </c>
      <c r="M91" s="26">
        <f t="shared" si="68"/>
        <v>51092138676</v>
      </c>
      <c r="N91" s="26">
        <f t="shared" si="68"/>
        <v>25641700</v>
      </c>
      <c r="O91" s="26">
        <f t="shared" si="68"/>
        <v>51117780376</v>
      </c>
      <c r="P91" s="26">
        <f t="shared" ref="P91:Q91" si="70">P9+P53</f>
        <v>273917748</v>
      </c>
      <c r="Q91" s="26">
        <f t="shared" si="70"/>
        <v>51391698124</v>
      </c>
    </row>
    <row r="92" spans="1:17" x14ac:dyDescent="0.25">
      <c r="A92" s="6"/>
      <c r="B92" s="7"/>
      <c r="C92" s="8"/>
      <c r="D92" s="6"/>
      <c r="E92" s="6"/>
      <c r="F92" s="6"/>
      <c r="G92" s="6"/>
      <c r="H92" s="6"/>
      <c r="I92" s="6"/>
      <c r="J92" s="6"/>
    </row>
    <row r="93" spans="1:17" x14ac:dyDescent="0.25">
      <c r="A93" s="6"/>
      <c r="B93" s="7"/>
      <c r="C93" s="8"/>
      <c r="D93" s="6"/>
      <c r="E93" s="6"/>
      <c r="F93" s="6"/>
      <c r="G93" s="6"/>
      <c r="H93" s="6"/>
      <c r="I93" s="6"/>
      <c r="J93" s="6"/>
    </row>
    <row r="94" spans="1:17" x14ac:dyDescent="0.25">
      <c r="A94" s="6"/>
      <c r="B94" s="7"/>
      <c r="C94" s="8"/>
      <c r="D94" s="6"/>
      <c r="E94" s="6"/>
      <c r="F94" s="6"/>
      <c r="G94" s="6"/>
      <c r="H94" s="6"/>
      <c r="I94" s="6"/>
      <c r="J94" s="6"/>
    </row>
  </sheetData>
  <mergeCells count="6">
    <mergeCell ref="B91:C91"/>
    <mergeCell ref="B6:Q6"/>
    <mergeCell ref="B1:Q1"/>
    <mergeCell ref="B2:Q2"/>
    <mergeCell ref="B3:Q3"/>
    <mergeCell ref="B5:Q5"/>
  </mergeCells>
  <phoneticPr fontId="0" type="noConversion"/>
  <printOptions horizontalCentered="1"/>
  <pageMargins left="1.0629921259842521" right="0.59055118110236227" top="0.82" bottom="0.15748031496062992" header="0.41" footer="0.15748031496062992"/>
  <pageSetup paperSize="9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2013-05-21T07:11:51Z</cp:lastPrinted>
  <dcterms:created xsi:type="dcterms:W3CDTF">2010-10-13T08:18:32Z</dcterms:created>
  <dcterms:modified xsi:type="dcterms:W3CDTF">2013-05-23T05:27:50Z</dcterms:modified>
</cp:coreProperties>
</file>