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150" windowWidth="15360" windowHeight="12150"/>
  </bookViews>
  <sheets>
    <sheet name="Лист1" sheetId="1" r:id="rId1"/>
  </sheets>
  <definedNames>
    <definedName name="_xlnm._FilterDatabase" localSheetId="0" hidden="1">Лист1!$B$7:$D$7</definedName>
    <definedName name="_xlnm.Print_Titles" localSheetId="0">Лист1!$7:$7</definedName>
    <definedName name="_xlnm.Print_Area" localSheetId="0">Лист1!$B$1:$F$104</definedName>
  </definedNames>
  <calcPr calcId="145621"/>
</workbook>
</file>

<file path=xl/calcChain.xml><?xml version="1.0" encoding="utf-8"?>
<calcChain xmlns="http://schemas.openxmlformats.org/spreadsheetml/2006/main">
  <c r="E82" i="1" l="1"/>
  <c r="E106" i="1"/>
  <c r="F49" i="1" l="1"/>
  <c r="F48" i="1"/>
  <c r="F100" i="1"/>
  <c r="F66" i="1" l="1"/>
  <c r="F62" i="1"/>
  <c r="F60" i="1"/>
  <c r="F59" i="1"/>
  <c r="F56" i="1"/>
  <c r="F79" i="1" l="1"/>
  <c r="F64" i="1"/>
  <c r="F61" i="1"/>
  <c r="F46" i="1" l="1"/>
  <c r="F47" i="1"/>
  <c r="F45" i="1" s="1"/>
  <c r="D45" i="1"/>
  <c r="E45" i="1"/>
  <c r="F77" i="1" l="1"/>
  <c r="F75" i="1"/>
  <c r="F74" i="1" l="1"/>
  <c r="F103" i="1" l="1"/>
  <c r="F102" i="1"/>
  <c r="F101" i="1"/>
  <c r="E100" i="1"/>
  <c r="D100" i="1"/>
  <c r="F99" i="1"/>
  <c r="F96" i="1"/>
  <c r="F97" i="1"/>
  <c r="F98" i="1"/>
  <c r="F91" i="1"/>
  <c r="F92" i="1"/>
  <c r="F93" i="1"/>
  <c r="F94" i="1"/>
  <c r="F95" i="1"/>
  <c r="F89" i="1"/>
  <c r="F90" i="1"/>
  <c r="F88" i="1"/>
  <c r="F86" i="1"/>
  <c r="F87" i="1"/>
  <c r="F84" i="1"/>
  <c r="F85" i="1"/>
  <c r="F83" i="1"/>
  <c r="F81" i="1"/>
  <c r="F73" i="1"/>
  <c r="F76" i="1"/>
  <c r="F78" i="1"/>
  <c r="F71" i="1"/>
  <c r="F72" i="1"/>
  <c r="F68" i="1"/>
  <c r="F69" i="1"/>
  <c r="F70" i="1"/>
  <c r="F63" i="1"/>
  <c r="F65" i="1"/>
  <c r="F67" i="1"/>
  <c r="F55" i="1"/>
  <c r="F57" i="1"/>
  <c r="F58" i="1"/>
  <c r="F52" i="1"/>
  <c r="F53" i="1"/>
  <c r="F54" i="1"/>
  <c r="E48" i="1"/>
  <c r="F42" i="1"/>
  <c r="F41" i="1" s="1"/>
  <c r="E41" i="1"/>
  <c r="D41" i="1"/>
  <c r="F40" i="1"/>
  <c r="F39" i="1"/>
  <c r="F38" i="1"/>
  <c r="F36" i="1"/>
  <c r="F37" i="1"/>
  <c r="F35" i="1"/>
  <c r="E34" i="1"/>
  <c r="D34" i="1"/>
  <c r="F33" i="1"/>
  <c r="F32" i="1" s="1"/>
  <c r="E32" i="1"/>
  <c r="F31" i="1"/>
  <c r="F29" i="1"/>
  <c r="F30" i="1"/>
  <c r="F28" i="1"/>
  <c r="E27" i="1"/>
  <c r="D27" i="1"/>
  <c r="F26" i="1"/>
  <c r="F25" i="1"/>
  <c r="F23" i="1"/>
  <c r="F22" i="1"/>
  <c r="F21" i="1"/>
  <c r="E20" i="1"/>
  <c r="D20" i="1"/>
  <c r="F18" i="1"/>
  <c r="F19" i="1"/>
  <c r="F17" i="1"/>
  <c r="E16" i="1"/>
  <c r="D16" i="1"/>
  <c r="F15" i="1"/>
  <c r="F14" i="1" s="1"/>
  <c r="E14" i="1"/>
  <c r="D14" i="1"/>
  <c r="F13" i="1"/>
  <c r="F12" i="1" s="1"/>
  <c r="E12" i="1"/>
  <c r="F11" i="1"/>
  <c r="F10" i="1"/>
  <c r="E9" i="1"/>
  <c r="F82" i="1" l="1"/>
  <c r="E44" i="1"/>
  <c r="E43" i="1" s="1"/>
  <c r="F20" i="1"/>
  <c r="E24" i="1"/>
  <c r="E8" i="1" s="1"/>
  <c r="F34" i="1"/>
  <c r="F27" i="1"/>
  <c r="F24" i="1" s="1"/>
  <c r="F16" i="1"/>
  <c r="F9" i="1"/>
  <c r="E104" i="1" l="1"/>
  <c r="F8" i="1"/>
  <c r="D50" i="1" l="1"/>
  <c r="F50" i="1" s="1"/>
  <c r="D49" i="1"/>
  <c r="D80" i="1" l="1"/>
  <c r="F80" i="1" s="1"/>
  <c r="D51" i="1" l="1"/>
  <c r="F51" i="1" l="1"/>
  <c r="F44" i="1" s="1"/>
  <c r="F43" i="1" s="1"/>
  <c r="F104" i="1" s="1"/>
  <c r="D48" i="1"/>
  <c r="D32" i="1"/>
  <c r="D24" i="1" s="1"/>
  <c r="D12" i="1"/>
  <c r="D9" i="1"/>
  <c r="D82" i="1"/>
  <c r="D44" i="1" l="1"/>
  <c r="D43" i="1" s="1"/>
  <c r="D8" i="1"/>
  <c r="D104" i="1" l="1"/>
</calcChain>
</file>

<file path=xl/sharedStrings.xml><?xml version="1.0" encoding="utf-8"?>
<sst xmlns="http://schemas.openxmlformats.org/spreadsheetml/2006/main" count="202" uniqueCount="201">
  <si>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</si>
  <si>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</si>
  <si>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</si>
  <si>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</si>
  <si>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</si>
  <si>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</si>
  <si>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</si>
  <si>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</si>
  <si>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</si>
  <si>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</si>
  <si>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</si>
  <si>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</si>
  <si>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</si>
  <si>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</si>
  <si>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</si>
  <si>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</si>
  <si>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</si>
  <si>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</si>
  <si>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</si>
  <si>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</si>
  <si>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</si>
  <si>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</si>
  <si>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</si>
  <si>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</si>
  <si>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</si>
  <si>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</si>
  <si>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</si>
  <si>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</si>
  <si>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</si>
  <si>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</si>
  <si>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</si>
  <si>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</si>
  <si>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</si>
  <si>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</si>
  <si>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</si>
  <si>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</si>
  <si>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</si>
  <si>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</si>
  <si>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</si>
  <si>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</si>
  <si>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</si>
  <si>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</si>
  <si>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</si>
  <si>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</si>
  <si>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</si>
  <si>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</si>
  <si>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</si>
  <si>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</si>
  <si>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</si>
  <si>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</si>
  <si>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</si>
  <si>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</si>
  <si>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</si>
  <si>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</si>
  <si>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</si>
  <si>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</si>
  <si>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</si>
  <si>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</si>
  <si>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</si>
  <si>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</si>
  <si>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</si>
  <si>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</si>
  <si>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</si>
  <si>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</si>
  <si>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</si>
  <si>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</si>
  <si>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</si>
  <si>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</si>
  <si>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</si>
  <si>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</si>
  <si>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</si>
  <si>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</si>
  <si>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</si>
  <si>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</si>
  <si>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</si>
  <si>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</si>
  <si>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</si>
  <si>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</si>
  <si>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</si>
  <si>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</si>
  <si>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</si>
  <si>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обеспечение жильем граждан, уволенных с военной службы (службы), и приравненных к ним лиц
</t>
  </si>
  <si>
    <t>000 2 02 25543 02 0000 151</t>
  </si>
  <si>
    <t>000 2 02 35128 02 0000 151</t>
  </si>
  <si>
    <t>000 2 02 35129 02 0000 151</t>
  </si>
  <si>
    <t>000 2 02 35250 02 0000 151</t>
  </si>
  <si>
    <t>000 2 02 35485 02 0000 151</t>
  </si>
  <si>
    <t>000 2 02 25081 02 0000 151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</si>
  <si>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</si>
  <si>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000 2 02 25519 02 0000 151</t>
  </si>
  <si>
    <t>Субсидия бюджетам субъектов Российской Федерации на поддержку отрасли культуры</t>
  </si>
  <si>
    <t>000 2 02 35260 02 0000 151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</si>
  <si>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</si>
  <si>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</si>
  <si>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000 2 02 35270 02 0000 151</t>
  </si>
  <si>
    <t>000 2 02 35380 02 0000 151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</si>
  <si>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</si>
  <si>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</si>
  <si>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</si>
  <si>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</si>
  <si>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</si>
  <si>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</si>
  <si>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</si>
  <si>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000 2 02 35118 02 0000 151</t>
  </si>
  <si>
    <t>000 2 02 45141 02 0000 151</t>
  </si>
  <si>
    <t>000 2 02 45142 02 0000 151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</si>
  <si>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</si>
  <si>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</si>
  <si>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</si>
  <si>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</si>
  <si>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>000 2 02 20000 00 0000 151</t>
  </si>
  <si>
    <t>Субсидии бюджетам бюджетной системы Российской Федерации (межбюджетные субсидии)</t>
  </si>
  <si>
    <t>000 2 02 10000 00 0000 151</t>
  </si>
  <si>
    <t>Дотации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</si>
  <si>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</si>
  <si>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</si>
  <si>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000 2 02 35134 02 0000 151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</si>
  <si>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</si>
  <si>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</si>
  <si>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</si>
  <si>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</si>
  <si>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</si>
  <si>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</si>
  <si>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000 2 02 35280 02 0000 151</t>
  </si>
  <si>
    <t>000 2 02 35220 02 0000 151</t>
  </si>
  <si>
    <t>000 2 02 40000 00 0000 151</t>
  </si>
  <si>
    <t>000 2 02 35240 02 0000 151</t>
  </si>
  <si>
    <t>Дотации бюджетам субъектов Российской Федерации на выравнивание бюджетной обеспеченности</t>
  </si>
  <si>
    <t>000 2 02 15001 02 0000 151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</si>
  <si>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</si>
  <si>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</si>
  <si>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</si>
  <si>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</si>
  <si>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000 2 02 25555 02 0000 151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</si>
  <si>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</si>
  <si>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000 2 02 25027 02 0000 151
</t>
  </si>
  <si>
    <t xml:space="preserve"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
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</si>
  <si>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</si>
  <si>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</si>
  <si>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000 2 02 25097 02 0000 151
</t>
  </si>
  <si>
    <t xml:space="preserve"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</si>
  <si>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000 2 02 25520 02 0000 151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</si>
  <si>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</si>
  <si>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000 2 02 25066 02 0000 151</t>
  </si>
  <si>
    <t>Субсидии бюджетам субъектов Российской Федерации на подготовку управленческих кадров для организаций народного хозяйства Российской Федерации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</si>
  <si>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</si>
  <si>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Прогнозируемые доходы областного бюджета на 2018 год в соответствии с классификацией доходов бюджетов Российской Федерации</t>
  </si>
  <si>
    <t>2018 год
(руб.)</t>
  </si>
  <si>
    <t xml:space="preserve">000 2 02 25028 02 0000 151
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</si>
  <si>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</si>
  <si>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</si>
  <si>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</si>
  <si>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</si>
  <si>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</si>
  <si>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000 2 02 25467 02 0000 151</t>
  </si>
  <si>
    <t>Субсидии бюджетам субъектов Российской Федерации на обеспечение развития и укрепления материально-технической базы муниципальных домов культуры</t>
  </si>
  <si>
    <t>000 2 02 25533 02 0000 151</t>
  </si>
  <si>
    <t>Субсидии бюджетам субъектов Российской Федерации на разработку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 в субъектах Российской Федерации</t>
  </si>
  <si>
    <t>000 2 02 25534 02 0000 151</t>
  </si>
  <si>
    <t>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Российской Федерации</t>
  </si>
  <si>
    <t>000 2 02 25535 02 0000 151</t>
  </si>
  <si>
    <t>Субсидии бюджетам субъектов Российской Федерации на развитие национально-региональной системы независимой оценки качества общего образования</t>
  </si>
  <si>
    <t>000 2 02 25537 02 0000 151</t>
  </si>
  <si>
    <t>Субсидии бюджетам субъектов Российской Федерации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</si>
  <si>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000 2 02 25539 02 0000 151</t>
  </si>
  <si>
    <t xml:space="preserve">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 в субъектах Российской Федерации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</si>
  <si>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</si>
  <si>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</si>
  <si>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000 2 02 25567 02 0000 151</t>
  </si>
  <si>
    <t>Субсидии бюджетам субъектов Российской Федерации на реализацию мероприятий по устойчивому развитию сельских территорий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</si>
  <si>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</si>
  <si>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</si>
  <si>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Код бюджетной классификации РФ</t>
  </si>
  <si>
    <t>Поправки 2018</t>
  </si>
  <si>
    <t>000 2 02 25541 02 0000 151</t>
  </si>
  <si>
    <t>Субсидии бюджетам субъектов Российской Федерации на оказание несвязанной поддержки сельскохозяйственным товаропроизводителям в области растениеводства</t>
  </si>
  <si>
    <t>000 2 02 25542 02 0000 151</t>
  </si>
  <si>
    <t>Субсидии бюджетам субъектов Российской Федерации на повышение продуктивности в молочном скотоводстве</t>
  </si>
  <si>
    <t>000 2 02 25544 02 0000 151</t>
  </si>
  <si>
    <t>Субсидии бюджетам субъектов Российской Федерации на возмещение части процентной ставки по инвестиционным кредитам (займам) в агропромышленном комплексе</t>
  </si>
  <si>
    <t>000 2 02 15009 02 0000 151</t>
  </si>
  <si>
    <t>Дотации бюджетам субъектов Российской Федерации  на частичную компенсацию дополнительных расходов на повышение оплаты труда работников бюджетной сферы</t>
  </si>
  <si>
    <t>000 2 02 25462 02 0000 151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</si>
  <si>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</si>
  <si>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000 2 02 25507 02 0000 151</t>
  </si>
  <si>
    <t>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</t>
  </si>
  <si>
    <t>000 2 02 25560 02 0000 151</t>
  </si>
  <si>
    <t>Субсидии бюджетам субъектов Российской Федерации на поддержку обустройства мест массового отдыха населения (городских парков)</t>
  </si>
  <si>
    <t>000 2 02 25084 02 0000 151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</si>
  <si>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</si>
  <si>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000 2 02 25382 02 0000 151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</si>
  <si>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</si>
  <si>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000 2 02 25402 02 0000 151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</si>
  <si>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</si>
  <si>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000 2 02 25466 02 0000 151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</si>
  <si>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</si>
  <si>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000 2 02 25517 02 0000 151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</si>
  <si>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</si>
  <si>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 xml:space="preserve"> к Закону Ярославской области</t>
  </si>
  <si>
    <t>Приложение 5</t>
  </si>
  <si>
    <t>от 25.12.2017 № 65-з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</si>
</sst>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.5"/>
      <name val="Times New Roman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4" fillId="0" borderId="0"/>
  </cellStyleXfs>
  <cellXfs count="37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2" fillId="2" borderId="0" xfId="0" applyFont="1" applyFill="1" applyAlignment="1"/>
    <xf numFmtId="0" fontId="11" fillId="2" borderId="1" xfId="0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12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wrapText="1"/>
    </xf>
    <xf numFmtId="3" fontId="9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3" fontId="8" fillId="2" borderId="2" xfId="0" applyNumberFormat="1" applyFont="1" applyFill="1" applyBorder="1" applyAlignment="1">
      <alignment horizontal="right"/>
    </xf>
    <xf numFmtId="0" fontId="7" fillId="2" borderId="3" xfId="1" applyNumberFormat="1" applyFont="1" applyFill="1" applyBorder="1" applyAlignment="1" applyProtection="1">
      <alignment horizontal="left" vertical="top" wrapText="1"/>
      <protection hidden="1"/>
    </xf>
    <xf numFmtId="3" fontId="7" fillId="2" borderId="3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view="pageBreakPreview" zoomScaleSheetLayoutView="100" workbookViewId="0">
      <selection activeCell="F3" sqref="F3"/>
    </sheetView>
  </sheetViews>
  <sheetFormatPr defaultColWidth="9.140625" defaultRowHeight="15.75" x14ac:dyDescent="0.25"/>
  <cols>
    <col min="1" max="1" width="1" style="7" customWidth="1"/>
    <col min="2" max="2" width="27.85546875" style="8" customWidth="1"/>
    <col min="3" max="3" width="48.7109375" style="16" customWidth="1"/>
    <col min="4" max="4" width="18.7109375" style="7" hidden="1" customWidth="1"/>
    <col min="5" max="5" width="18.140625" style="7" hidden="1" customWidth="1"/>
    <col min="6" max="6" width="15.5703125" style="7" customWidth="1"/>
    <col min="7" max="7" width="11.140625" style="7" bestFit="1" customWidth="1"/>
    <col min="8" max="16384" width="9.140625" style="7"/>
  </cols>
  <sheetData>
    <row r="1" spans="1:6" x14ac:dyDescent="0.25">
      <c r="B1" s="16"/>
      <c r="C1" s="7"/>
      <c r="F1" s="19" t="s">
        <v>199</v>
      </c>
    </row>
    <row r="2" spans="1:6" x14ac:dyDescent="0.25">
      <c r="B2" s="16"/>
      <c r="C2" s="7"/>
      <c r="F2" s="19" t="s">
        <v>198</v>
      </c>
    </row>
    <row r="3" spans="1:6" ht="19.5" customHeight="1" x14ac:dyDescent="0.25">
      <c r="B3" s="16"/>
      <c r="C3" s="7"/>
      <c r="F3" s="19" t="s">
        <v>200</v>
      </c>
    </row>
    <row r="4" spans="1:6" x14ac:dyDescent="0.25">
      <c r="C4" s="19"/>
    </row>
    <row r="5" spans="1:6" ht="52.5" customHeight="1" x14ac:dyDescent="0.3">
      <c r="B5" s="36" t="s">
        <v>146</v>
      </c>
      <c r="C5" s="36"/>
      <c r="D5" s="36"/>
      <c r="E5" s="36"/>
      <c r="F5" s="36"/>
    </row>
    <row r="6" spans="1:6" ht="18.75" x14ac:dyDescent="0.3">
      <c r="B6" s="9"/>
      <c r="C6" s="10"/>
      <c r="D6" s="9"/>
    </row>
    <row r="7" spans="1:6" ht="40.5" customHeight="1" x14ac:dyDescent="0.25">
      <c r="A7" s="11"/>
      <c r="B7" s="12" t="s">
        <v>172</v>
      </c>
      <c r="C7" s="12" t="s">
        <v>0</v>
      </c>
      <c r="D7" s="26" t="s">
        <v>147</v>
      </c>
      <c r="E7" s="26" t="s">
        <v>173</v>
      </c>
      <c r="F7" s="26" t="s">
        <v>147</v>
      </c>
    </row>
    <row r="8" spans="1:6" ht="21" customHeight="1" x14ac:dyDescent="0.25">
      <c r="B8" s="13" t="s">
        <v>1</v>
      </c>
      <c r="C8" s="13" t="s">
        <v>2</v>
      </c>
      <c r="D8" s="28">
        <f>SUM(D9+D12+D14+D16+D20+D23+D24+D34+D38+D39+D40+D41)</f>
        <v>54889103439</v>
      </c>
      <c r="E8" s="28">
        <f t="shared" ref="E8:F8" si="0">SUM(E9+E12+E14+E16+E20+E23+E24+E34+E38+E39+E40+E41)</f>
        <v>500000000</v>
      </c>
      <c r="F8" s="28">
        <f t="shared" si="0"/>
        <v>55389103439</v>
      </c>
    </row>
    <row r="9" spans="1:6" ht="17.25" customHeight="1" x14ac:dyDescent="0.25">
      <c r="B9" s="13" t="s">
        <v>54</v>
      </c>
      <c r="C9" s="13" t="s">
        <v>3</v>
      </c>
      <c r="D9" s="28">
        <f>D10+D11</f>
        <v>32244900000</v>
      </c>
      <c r="E9" s="28">
        <f t="shared" ref="E9:F9" si="1">E10+E11</f>
        <v>460000000</v>
      </c>
      <c r="F9" s="28">
        <f t="shared" si="1"/>
        <v>32704900000</v>
      </c>
    </row>
    <row r="10" spans="1:6" ht="21.75" customHeight="1" x14ac:dyDescent="0.25">
      <c r="B10" s="6" t="s">
        <v>55</v>
      </c>
      <c r="C10" s="6" t="s">
        <v>4</v>
      </c>
      <c r="D10" s="27">
        <v>15958700000</v>
      </c>
      <c r="E10" s="27">
        <v>400000000</v>
      </c>
      <c r="F10" s="27">
        <f>D10+E10</f>
        <v>16358700000</v>
      </c>
    </row>
    <row r="11" spans="1:6" ht="18" customHeight="1" x14ac:dyDescent="0.25">
      <c r="B11" s="6" t="s">
        <v>53</v>
      </c>
      <c r="C11" s="6" t="s">
        <v>5</v>
      </c>
      <c r="D11" s="27">
        <v>16286200000</v>
      </c>
      <c r="E11" s="27">
        <v>60000000</v>
      </c>
      <c r="F11" s="27">
        <f>D11+E11</f>
        <v>16346200000</v>
      </c>
    </row>
    <row r="12" spans="1:6" ht="52.5" customHeight="1" x14ac:dyDescent="0.25">
      <c r="B12" s="13" t="s">
        <v>6</v>
      </c>
      <c r="C12" s="13" t="s">
        <v>7</v>
      </c>
      <c r="D12" s="28">
        <f>D13</f>
        <v>11366180000</v>
      </c>
      <c r="E12" s="28">
        <f t="shared" ref="E12:F12" si="2">E13</f>
        <v>40000000</v>
      </c>
      <c r="F12" s="28">
        <f t="shared" si="2"/>
        <v>11406180000</v>
      </c>
    </row>
    <row r="13" spans="1:6" ht="50.25" customHeight="1" x14ac:dyDescent="0.25">
      <c r="B13" s="6" t="s">
        <v>8</v>
      </c>
      <c r="C13" s="6" t="s">
        <v>9</v>
      </c>
      <c r="D13" s="27">
        <v>11366180000</v>
      </c>
      <c r="E13" s="27">
        <v>40000000</v>
      </c>
      <c r="F13" s="27">
        <f>D13+E13</f>
        <v>11406180000</v>
      </c>
    </row>
    <row r="14" spans="1:6" ht="23.25" customHeight="1" x14ac:dyDescent="0.25">
      <c r="B14" s="13" t="s">
        <v>51</v>
      </c>
      <c r="C14" s="13" t="s">
        <v>10</v>
      </c>
      <c r="D14" s="28">
        <f>D15</f>
        <v>2308044000</v>
      </c>
      <c r="E14" s="28">
        <f t="shared" ref="E14:F14" si="3">E15</f>
        <v>0</v>
      </c>
      <c r="F14" s="28">
        <f t="shared" si="3"/>
        <v>2308044000</v>
      </c>
    </row>
    <row r="15" spans="1:6" ht="33.75" customHeight="1" x14ac:dyDescent="0.25">
      <c r="B15" s="6" t="s">
        <v>52</v>
      </c>
      <c r="C15" s="6" t="s">
        <v>11</v>
      </c>
      <c r="D15" s="27">
        <v>2308044000</v>
      </c>
      <c r="E15" s="27"/>
      <c r="F15" s="27">
        <f>D15+E15</f>
        <v>2308044000</v>
      </c>
    </row>
    <row r="16" spans="1:6" ht="22.5" customHeight="1" x14ac:dyDescent="0.25">
      <c r="B16" s="13" t="s">
        <v>47</v>
      </c>
      <c r="C16" s="13" t="s">
        <v>12</v>
      </c>
      <c r="D16" s="28">
        <f>SUM(D17:D19)</f>
        <v>7966988000</v>
      </c>
      <c r="E16" s="28">
        <f t="shared" ref="E16:F16" si="4">SUM(E17:E19)</f>
        <v>0</v>
      </c>
      <c r="F16" s="28">
        <f t="shared" si="4"/>
        <v>7966988000</v>
      </c>
    </row>
    <row r="17" spans="2:6" ht="19.5" customHeight="1" x14ac:dyDescent="0.25">
      <c r="B17" s="6" t="s">
        <v>48</v>
      </c>
      <c r="C17" s="6" t="s">
        <v>13</v>
      </c>
      <c r="D17" s="27">
        <v>6803100000</v>
      </c>
      <c r="E17" s="27"/>
      <c r="F17" s="27">
        <f>D17+E17</f>
        <v>6803100000</v>
      </c>
    </row>
    <row r="18" spans="2:6" ht="21" customHeight="1" x14ac:dyDescent="0.25">
      <c r="B18" s="6" t="s">
        <v>49</v>
      </c>
      <c r="C18" s="6" t="s">
        <v>14</v>
      </c>
      <c r="D18" s="27">
        <v>1161200000</v>
      </c>
      <c r="E18" s="27"/>
      <c r="F18" s="27">
        <f t="shared" ref="F18:F19" si="5">D18+E18</f>
        <v>1161200000</v>
      </c>
    </row>
    <row r="19" spans="2:6" ht="21.75" customHeight="1" x14ac:dyDescent="0.25">
      <c r="B19" s="6" t="s">
        <v>60</v>
      </c>
      <c r="C19" s="6" t="s">
        <v>61</v>
      </c>
      <c r="D19" s="27">
        <v>2688000</v>
      </c>
      <c r="E19" s="27"/>
      <c r="F19" s="27">
        <f t="shared" si="5"/>
        <v>2688000</v>
      </c>
    </row>
    <row r="20" spans="2:6" ht="34.5" customHeight="1" x14ac:dyDescent="0.25">
      <c r="B20" s="13" t="s">
        <v>50</v>
      </c>
      <c r="C20" s="13" t="s">
        <v>15</v>
      </c>
      <c r="D20" s="28">
        <f>D21+D22</f>
        <v>12060000</v>
      </c>
      <c r="E20" s="28">
        <f t="shared" ref="E20:F20" si="6">E21+E22</f>
        <v>0</v>
      </c>
      <c r="F20" s="28">
        <f t="shared" si="6"/>
        <v>12060000</v>
      </c>
    </row>
    <row r="21" spans="2:6" ht="22.5" customHeight="1" x14ac:dyDescent="0.25">
      <c r="B21" s="17" t="s">
        <v>99</v>
      </c>
      <c r="C21" s="17" t="s">
        <v>100</v>
      </c>
      <c r="D21" s="18">
        <v>7862000</v>
      </c>
      <c r="E21" s="18"/>
      <c r="F21" s="18">
        <f>D21+E21</f>
        <v>7862000</v>
      </c>
    </row>
    <row r="22" spans="2:6" ht="50.25" customHeight="1" x14ac:dyDescent="0.25">
      <c r="B22" s="6" t="s">
        <v>101</v>
      </c>
      <c r="C22" s="6" t="s">
        <v>102</v>
      </c>
      <c r="D22" s="27">
        <v>4198000</v>
      </c>
      <c r="E22" s="27"/>
      <c r="F22" s="27">
        <f>D22+E22</f>
        <v>4198000</v>
      </c>
    </row>
    <row r="23" spans="2:6" ht="19.5" customHeight="1" x14ac:dyDescent="0.25">
      <c r="B23" s="13" t="s">
        <v>16</v>
      </c>
      <c r="C23" s="13" t="s">
        <v>17</v>
      </c>
      <c r="D23" s="28">
        <v>219998000</v>
      </c>
      <c r="E23" s="28"/>
      <c r="F23" s="28">
        <f>D23+E23</f>
        <v>219998000</v>
      </c>
    </row>
    <row r="24" spans="2:6" ht="51.75" customHeight="1" x14ac:dyDescent="0.25">
      <c r="B24" s="13" t="s">
        <v>18</v>
      </c>
      <c r="C24" s="13" t="s">
        <v>19</v>
      </c>
      <c r="D24" s="28">
        <f>SUM(D25,D26,D27,D32)</f>
        <v>51974240</v>
      </c>
      <c r="E24" s="28">
        <f t="shared" ref="E24:F24" si="7">SUM(E25,E26,E27,E32)</f>
        <v>0</v>
      </c>
      <c r="F24" s="28">
        <f t="shared" si="7"/>
        <v>51974240</v>
      </c>
    </row>
    <row r="25" spans="2:6" ht="84.75" customHeight="1" x14ac:dyDescent="0.25">
      <c r="B25" s="6" t="s">
        <v>46</v>
      </c>
      <c r="C25" s="6" t="s">
        <v>20</v>
      </c>
      <c r="D25" s="27">
        <v>4314000</v>
      </c>
      <c r="E25" s="27"/>
      <c r="F25" s="27">
        <f>D25+E25</f>
        <v>4314000</v>
      </c>
    </row>
    <row r="26" spans="2:6" ht="66.75" customHeight="1" x14ac:dyDescent="0.25">
      <c r="B26" s="6" t="s">
        <v>45</v>
      </c>
      <c r="C26" s="6" t="s">
        <v>21</v>
      </c>
      <c r="D26" s="27">
        <v>15273000</v>
      </c>
      <c r="E26" s="27"/>
      <c r="F26" s="27">
        <f t="shared" ref="F26" si="8">D26+E26</f>
        <v>15273000</v>
      </c>
    </row>
    <row r="27" spans="2:6" ht="117" customHeight="1" x14ac:dyDescent="0.25">
      <c r="B27" s="6" t="s">
        <v>22</v>
      </c>
      <c r="C27" s="6" t="s">
        <v>56</v>
      </c>
      <c r="D27" s="2">
        <f>D28+D29+D30+D31</f>
        <v>22536240</v>
      </c>
      <c r="E27" s="2">
        <f t="shared" ref="E27" si="9">E28+E29+E30+E31</f>
        <v>0</v>
      </c>
      <c r="F27" s="2">
        <f>F28+F29+F30+F31</f>
        <v>22536240</v>
      </c>
    </row>
    <row r="28" spans="2:6" ht="119.25" customHeight="1" x14ac:dyDescent="0.25">
      <c r="B28" s="3" t="s">
        <v>44</v>
      </c>
      <c r="C28" s="3" t="s">
        <v>166</v>
      </c>
      <c r="D28" s="14">
        <v>12750000</v>
      </c>
      <c r="E28" s="14"/>
      <c r="F28" s="14">
        <f>D28+E28</f>
        <v>12750000</v>
      </c>
    </row>
    <row r="29" spans="2:6" ht="120" customHeight="1" x14ac:dyDescent="0.25">
      <c r="B29" s="3" t="s">
        <v>43</v>
      </c>
      <c r="C29" s="3" t="s">
        <v>57</v>
      </c>
      <c r="D29" s="14">
        <v>9730240</v>
      </c>
      <c r="E29" s="14"/>
      <c r="F29" s="14">
        <f t="shared" ref="F29:F31" si="10">D29+E29</f>
        <v>9730240</v>
      </c>
    </row>
    <row r="30" spans="2:6" ht="180" customHeight="1" x14ac:dyDescent="0.25">
      <c r="B30" s="3" t="s">
        <v>76</v>
      </c>
      <c r="C30" s="3" t="s">
        <v>77</v>
      </c>
      <c r="D30" s="14">
        <v>2000</v>
      </c>
      <c r="E30" s="14"/>
      <c r="F30" s="14">
        <f t="shared" si="10"/>
        <v>2000</v>
      </c>
    </row>
    <row r="31" spans="2:6" ht="147.75" customHeight="1" x14ac:dyDescent="0.25">
      <c r="B31" s="3" t="s">
        <v>79</v>
      </c>
      <c r="C31" s="3" t="s">
        <v>78</v>
      </c>
      <c r="D31" s="14">
        <v>54000</v>
      </c>
      <c r="E31" s="14"/>
      <c r="F31" s="14">
        <f t="shared" si="10"/>
        <v>54000</v>
      </c>
    </row>
    <row r="32" spans="2:6" ht="34.5" customHeight="1" x14ac:dyDescent="0.25">
      <c r="B32" s="6" t="s">
        <v>23</v>
      </c>
      <c r="C32" s="6" t="s">
        <v>24</v>
      </c>
      <c r="D32" s="27">
        <f>D33</f>
        <v>9851000</v>
      </c>
      <c r="E32" s="27">
        <f t="shared" ref="E32:F32" si="11">E33</f>
        <v>0</v>
      </c>
      <c r="F32" s="27">
        <f t="shared" si="11"/>
        <v>9851000</v>
      </c>
    </row>
    <row r="33" spans="1:7" ht="83.25" customHeight="1" x14ac:dyDescent="0.25">
      <c r="B33" s="3" t="s">
        <v>42</v>
      </c>
      <c r="C33" s="3" t="s">
        <v>25</v>
      </c>
      <c r="D33" s="14">
        <v>9851000</v>
      </c>
      <c r="E33" s="14"/>
      <c r="F33" s="14">
        <f>D33+E33</f>
        <v>9851000</v>
      </c>
    </row>
    <row r="34" spans="1:7" ht="34.5" customHeight="1" x14ac:dyDescent="0.25">
      <c r="B34" s="13" t="s">
        <v>26</v>
      </c>
      <c r="C34" s="13" t="s">
        <v>27</v>
      </c>
      <c r="D34" s="28">
        <f>SUM(D35:D37)</f>
        <v>74853900</v>
      </c>
      <c r="E34" s="28">
        <f t="shared" ref="E34:F34" si="12">SUM(E35:E37)</f>
        <v>0</v>
      </c>
      <c r="F34" s="28">
        <f t="shared" si="12"/>
        <v>74853900</v>
      </c>
    </row>
    <row r="35" spans="1:7" ht="33" customHeight="1" x14ac:dyDescent="0.25">
      <c r="B35" s="6" t="s">
        <v>41</v>
      </c>
      <c r="C35" s="6" t="s">
        <v>28</v>
      </c>
      <c r="D35" s="2">
        <v>51100000</v>
      </c>
      <c r="E35" s="2"/>
      <c r="F35" s="2">
        <f>D35+E35</f>
        <v>51100000</v>
      </c>
    </row>
    <row r="36" spans="1:7" ht="18.75" customHeight="1" x14ac:dyDescent="0.25">
      <c r="B36" s="6" t="s">
        <v>59</v>
      </c>
      <c r="C36" s="6" t="s">
        <v>29</v>
      </c>
      <c r="D36" s="2">
        <v>3200000</v>
      </c>
      <c r="E36" s="2"/>
      <c r="F36" s="2">
        <f t="shared" ref="F36:F37" si="13">D36+E36</f>
        <v>3200000</v>
      </c>
    </row>
    <row r="37" spans="1:7" ht="18.75" customHeight="1" x14ac:dyDescent="0.25">
      <c r="B37" s="6" t="s">
        <v>40</v>
      </c>
      <c r="C37" s="6" t="s">
        <v>30</v>
      </c>
      <c r="D37" s="2">
        <v>20553900</v>
      </c>
      <c r="E37" s="2"/>
      <c r="F37" s="2">
        <f t="shared" si="13"/>
        <v>20553900</v>
      </c>
    </row>
    <row r="38" spans="1:7" ht="33.75" customHeight="1" x14ac:dyDescent="0.25">
      <c r="B38" s="13" t="s">
        <v>31</v>
      </c>
      <c r="C38" s="13" t="s">
        <v>58</v>
      </c>
      <c r="D38" s="28">
        <v>29971158</v>
      </c>
      <c r="E38" s="28"/>
      <c r="F38" s="28">
        <f>D38+E38</f>
        <v>29971158</v>
      </c>
    </row>
    <row r="39" spans="1:7" ht="33.75" customHeight="1" x14ac:dyDescent="0.25">
      <c r="B39" s="13" t="s">
        <v>32</v>
      </c>
      <c r="C39" s="13" t="s">
        <v>33</v>
      </c>
      <c r="D39" s="28">
        <v>23050000</v>
      </c>
      <c r="E39" s="28"/>
      <c r="F39" s="28">
        <f>D39+E39</f>
        <v>23050000</v>
      </c>
    </row>
    <row r="40" spans="1:7" ht="19.5" customHeight="1" x14ac:dyDescent="0.25">
      <c r="B40" s="13" t="s">
        <v>34</v>
      </c>
      <c r="C40" s="13" t="s">
        <v>35</v>
      </c>
      <c r="D40" s="28">
        <v>588779141</v>
      </c>
      <c r="E40" s="28"/>
      <c r="F40" s="28">
        <f>D40+E40</f>
        <v>588779141</v>
      </c>
    </row>
    <row r="41" spans="1:7" ht="17.25" customHeight="1" x14ac:dyDescent="0.25">
      <c r="B41" s="13" t="s">
        <v>36</v>
      </c>
      <c r="C41" s="13" t="s">
        <v>37</v>
      </c>
      <c r="D41" s="28">
        <f>D42</f>
        <v>2305000</v>
      </c>
      <c r="E41" s="28">
        <f t="shared" ref="E41:F41" si="14">E42</f>
        <v>0</v>
      </c>
      <c r="F41" s="28">
        <f t="shared" si="14"/>
        <v>2305000</v>
      </c>
    </row>
    <row r="42" spans="1:7" ht="32.25" customHeight="1" x14ac:dyDescent="0.25">
      <c r="B42" s="6" t="s">
        <v>38</v>
      </c>
      <c r="C42" s="6" t="s">
        <v>39</v>
      </c>
      <c r="D42" s="2">
        <v>2305000</v>
      </c>
      <c r="E42" s="2"/>
      <c r="F42" s="2">
        <f>D42+E42</f>
        <v>2305000</v>
      </c>
    </row>
    <row r="43" spans="1:7" ht="18" customHeight="1" x14ac:dyDescent="0.25">
      <c r="A43" s="15"/>
      <c r="B43" s="13" t="s">
        <v>62</v>
      </c>
      <c r="C43" s="13" t="s">
        <v>63</v>
      </c>
      <c r="D43" s="1">
        <f>D44</f>
        <v>4125644851</v>
      </c>
      <c r="E43" s="1">
        <f t="shared" ref="E43:F43" si="15">E44</f>
        <v>1704048600</v>
      </c>
      <c r="F43" s="1">
        <f t="shared" si="15"/>
        <v>5829693451</v>
      </c>
    </row>
    <row r="44" spans="1:7" ht="48" customHeight="1" x14ac:dyDescent="0.25">
      <c r="A44" s="15"/>
      <c r="B44" s="13" t="s">
        <v>64</v>
      </c>
      <c r="C44" s="13" t="s">
        <v>65</v>
      </c>
      <c r="D44" s="28">
        <f>SUM(D45,D48,D82,D100)</f>
        <v>4125644851</v>
      </c>
      <c r="E44" s="28">
        <f t="shared" ref="E44:F44" si="16">SUM(E45,E48,E82,E100)</f>
        <v>1704048600</v>
      </c>
      <c r="F44" s="28">
        <f t="shared" si="16"/>
        <v>5829693451</v>
      </c>
    </row>
    <row r="45" spans="1:7" ht="36" customHeight="1" x14ac:dyDescent="0.25">
      <c r="A45" s="15"/>
      <c r="B45" s="13" t="s">
        <v>112</v>
      </c>
      <c r="C45" s="13" t="s">
        <v>113</v>
      </c>
      <c r="D45" s="1">
        <f>D46+D47</f>
        <v>685900800</v>
      </c>
      <c r="E45" s="1">
        <f>E46+E47</f>
        <v>393828000</v>
      </c>
      <c r="F45" s="1">
        <f>F46+F47</f>
        <v>1079728800</v>
      </c>
    </row>
    <row r="46" spans="1:7" ht="50.25" customHeight="1" x14ac:dyDescent="0.25">
      <c r="A46" s="15"/>
      <c r="B46" s="3" t="s">
        <v>128</v>
      </c>
      <c r="C46" s="5" t="s">
        <v>127</v>
      </c>
      <c r="D46" s="24">
        <v>685900800</v>
      </c>
      <c r="E46" s="24"/>
      <c r="F46" s="24">
        <f>D46+E46</f>
        <v>685900800</v>
      </c>
    </row>
    <row r="47" spans="1:7" ht="67.5" customHeight="1" x14ac:dyDescent="0.25">
      <c r="A47" s="15"/>
      <c r="B47" s="3" t="s">
        <v>180</v>
      </c>
      <c r="C47" s="5" t="s">
        <v>181</v>
      </c>
      <c r="D47" s="24">
        <v>0</v>
      </c>
      <c r="E47" s="24">
        <v>393828000</v>
      </c>
      <c r="F47" s="24">
        <f>D47+E47</f>
        <v>393828000</v>
      </c>
      <c r="G47" s="34"/>
    </row>
    <row r="48" spans="1:7" ht="51" customHeight="1" x14ac:dyDescent="0.25">
      <c r="A48" s="15"/>
      <c r="B48" s="13" t="s">
        <v>110</v>
      </c>
      <c r="C48" s="13" t="s">
        <v>111</v>
      </c>
      <c r="D48" s="1">
        <f>SUM(D49:D81)</f>
        <v>973420600</v>
      </c>
      <c r="E48" s="1">
        <f t="shared" ref="E48" si="17">SUM(E49:E81)</f>
        <v>1284412300</v>
      </c>
      <c r="F48" s="1">
        <f>SUM(F49:F81)</f>
        <v>2257832900</v>
      </c>
    </row>
    <row r="49" spans="1:7" ht="51" customHeight="1" x14ac:dyDescent="0.25">
      <c r="A49" s="15"/>
      <c r="B49" s="3" t="s">
        <v>129</v>
      </c>
      <c r="C49" s="5" t="s">
        <v>130</v>
      </c>
      <c r="D49" s="24">
        <f>14611600+1039700+2000000+53763800+3994000+2023200+17043800+12455700+5010000+50000000+29346800-17043800-2023200-5010000-12455700-3994000-14611600-1039700-2000000-29346800</f>
        <v>103763800</v>
      </c>
      <c r="E49" s="24">
        <v>43359100</v>
      </c>
      <c r="F49" s="24">
        <f>D49+E49</f>
        <v>147122900</v>
      </c>
      <c r="G49" s="34"/>
    </row>
    <row r="50" spans="1:7" ht="68.25" customHeight="1" x14ac:dyDescent="0.25">
      <c r="A50" s="15"/>
      <c r="B50" s="3" t="s">
        <v>131</v>
      </c>
      <c r="C50" s="5" t="s">
        <v>132</v>
      </c>
      <c r="D50" s="24">
        <f>9893700+200000000+29346800</f>
        <v>239240500</v>
      </c>
      <c r="E50" s="24"/>
      <c r="F50" s="24">
        <f>D50+E50</f>
        <v>239240500</v>
      </c>
    </row>
    <row r="51" spans="1:7" ht="69" customHeight="1" x14ac:dyDescent="0.25">
      <c r="A51" s="15"/>
      <c r="B51" s="3" t="s">
        <v>135</v>
      </c>
      <c r="C51" s="5" t="s">
        <v>136</v>
      </c>
      <c r="D51" s="24">
        <f>7193400+7967000</f>
        <v>15160400</v>
      </c>
      <c r="E51" s="24"/>
      <c r="F51" s="24">
        <f t="shared" ref="F51:F81" si="18">D51+E51</f>
        <v>15160400</v>
      </c>
    </row>
    <row r="52" spans="1:7" ht="51" customHeight="1" x14ac:dyDescent="0.25">
      <c r="A52" s="15"/>
      <c r="B52" s="3" t="s">
        <v>148</v>
      </c>
      <c r="C52" s="5" t="s">
        <v>149</v>
      </c>
      <c r="D52" s="24">
        <v>10947600</v>
      </c>
      <c r="E52" s="24"/>
      <c r="F52" s="24">
        <f t="shared" si="18"/>
        <v>10947600</v>
      </c>
    </row>
    <row r="53" spans="1:7" ht="69" customHeight="1" x14ac:dyDescent="0.25">
      <c r="A53" s="15"/>
      <c r="B53" s="3" t="s">
        <v>143</v>
      </c>
      <c r="C53" s="21" t="s">
        <v>144</v>
      </c>
      <c r="D53" s="25">
        <v>489000</v>
      </c>
      <c r="E53" s="25"/>
      <c r="F53" s="25">
        <f t="shared" si="18"/>
        <v>489000</v>
      </c>
    </row>
    <row r="54" spans="1:7" ht="83.25" customHeight="1" x14ac:dyDescent="0.25">
      <c r="A54" s="15"/>
      <c r="B54" s="3" t="s">
        <v>87</v>
      </c>
      <c r="C54" s="5" t="s">
        <v>88</v>
      </c>
      <c r="D54" s="25">
        <v>10586000</v>
      </c>
      <c r="E54" s="25">
        <v>5051800</v>
      </c>
      <c r="F54" s="25">
        <f t="shared" si="18"/>
        <v>15637800</v>
      </c>
    </row>
    <row r="55" spans="1:7" ht="82.5" customHeight="1" x14ac:dyDescent="0.25">
      <c r="A55" s="15"/>
      <c r="B55" s="3" t="s">
        <v>106</v>
      </c>
      <c r="C55" s="22" t="s">
        <v>107</v>
      </c>
      <c r="D55" s="4">
        <v>39582100</v>
      </c>
      <c r="E55" s="4"/>
      <c r="F55" s="4">
        <f t="shared" si="18"/>
        <v>39582100</v>
      </c>
    </row>
    <row r="56" spans="1:7" ht="82.5" customHeight="1" x14ac:dyDescent="0.25">
      <c r="A56" s="15"/>
      <c r="B56" s="3" t="s">
        <v>188</v>
      </c>
      <c r="C56" s="5" t="s">
        <v>189</v>
      </c>
      <c r="D56" s="25"/>
      <c r="E56" s="4">
        <v>246037000</v>
      </c>
      <c r="F56" s="25">
        <f t="shared" si="18"/>
        <v>246037000</v>
      </c>
    </row>
    <row r="57" spans="1:7" ht="131.25" customHeight="1" x14ac:dyDescent="0.25">
      <c r="A57" s="15"/>
      <c r="B57" s="3" t="s">
        <v>137</v>
      </c>
      <c r="C57" s="23" t="s">
        <v>138</v>
      </c>
      <c r="D57" s="4">
        <v>568000</v>
      </c>
      <c r="E57" s="4"/>
      <c r="F57" s="4">
        <f t="shared" si="18"/>
        <v>568000</v>
      </c>
    </row>
    <row r="58" spans="1:7" ht="83.25" customHeight="1" x14ac:dyDescent="0.25">
      <c r="A58" s="15"/>
      <c r="B58" s="3" t="s">
        <v>139</v>
      </c>
      <c r="C58" s="5" t="s">
        <v>140</v>
      </c>
      <c r="D58" s="4">
        <v>4840500</v>
      </c>
      <c r="E58" s="4"/>
      <c r="F58" s="4">
        <f t="shared" si="18"/>
        <v>4840500</v>
      </c>
    </row>
    <row r="59" spans="1:7" ht="83.25" customHeight="1" x14ac:dyDescent="0.25">
      <c r="A59" s="15"/>
      <c r="B59" s="3" t="s">
        <v>190</v>
      </c>
      <c r="C59" s="5" t="s">
        <v>191</v>
      </c>
      <c r="D59" s="4"/>
      <c r="E59" s="4">
        <v>29740600</v>
      </c>
      <c r="F59" s="4">
        <f t="shared" si="18"/>
        <v>29740600</v>
      </c>
    </row>
    <row r="60" spans="1:7" ht="114" customHeight="1" x14ac:dyDescent="0.25">
      <c r="A60" s="15"/>
      <c r="B60" s="3" t="s">
        <v>192</v>
      </c>
      <c r="C60" s="5" t="s">
        <v>193</v>
      </c>
      <c r="D60" s="4"/>
      <c r="E60" s="4">
        <v>114655100</v>
      </c>
      <c r="F60" s="4">
        <f t="shared" si="18"/>
        <v>114655100</v>
      </c>
    </row>
    <row r="61" spans="1:7" ht="83.25" customHeight="1" x14ac:dyDescent="0.25">
      <c r="A61" s="15"/>
      <c r="B61" s="3" t="s">
        <v>182</v>
      </c>
      <c r="C61" s="5" t="s">
        <v>183</v>
      </c>
      <c r="D61" s="4"/>
      <c r="E61" s="4">
        <v>12836900</v>
      </c>
      <c r="F61" s="4">
        <f t="shared" si="18"/>
        <v>12836900</v>
      </c>
    </row>
    <row r="62" spans="1:7" ht="100.5" customHeight="1" x14ac:dyDescent="0.25">
      <c r="A62" s="15"/>
      <c r="B62" s="3" t="s">
        <v>194</v>
      </c>
      <c r="C62" s="5" t="s">
        <v>195</v>
      </c>
      <c r="D62" s="4"/>
      <c r="E62" s="4">
        <v>7882400</v>
      </c>
      <c r="F62" s="4">
        <f t="shared" si="18"/>
        <v>7882400</v>
      </c>
    </row>
    <row r="63" spans="1:7" ht="66" customHeight="1" x14ac:dyDescent="0.25">
      <c r="A63" s="15"/>
      <c r="B63" s="20" t="s">
        <v>154</v>
      </c>
      <c r="C63" s="5" t="s">
        <v>155</v>
      </c>
      <c r="D63" s="4">
        <v>14583700</v>
      </c>
      <c r="E63" s="4">
        <v>-11261800</v>
      </c>
      <c r="F63" s="4">
        <f t="shared" si="18"/>
        <v>3321900</v>
      </c>
    </row>
    <row r="64" spans="1:7" ht="66" customHeight="1" x14ac:dyDescent="0.25">
      <c r="A64" s="15"/>
      <c r="B64" s="20" t="s">
        <v>184</v>
      </c>
      <c r="C64" s="5" t="s">
        <v>185</v>
      </c>
      <c r="D64" s="4"/>
      <c r="E64" s="4">
        <v>36068000</v>
      </c>
      <c r="F64" s="4">
        <f t="shared" si="18"/>
        <v>36068000</v>
      </c>
    </row>
    <row r="65" spans="1:6" ht="66.75" customHeight="1" x14ac:dyDescent="0.25">
      <c r="A65" s="15"/>
      <c r="B65" s="20" t="s">
        <v>150</v>
      </c>
      <c r="C65" s="5" t="s">
        <v>151</v>
      </c>
      <c r="D65" s="4">
        <v>1701300</v>
      </c>
      <c r="E65" s="4"/>
      <c r="F65" s="4">
        <f t="shared" si="18"/>
        <v>1701300</v>
      </c>
    </row>
    <row r="66" spans="1:6" ht="66.75" customHeight="1" x14ac:dyDescent="0.25">
      <c r="A66" s="15"/>
      <c r="B66" s="20" t="s">
        <v>196</v>
      </c>
      <c r="C66" s="5" t="s">
        <v>197</v>
      </c>
      <c r="D66" s="4"/>
      <c r="E66" s="4">
        <v>2820500</v>
      </c>
      <c r="F66" s="4">
        <f t="shared" si="18"/>
        <v>2820500</v>
      </c>
    </row>
    <row r="67" spans="1:6" ht="38.25" customHeight="1" x14ac:dyDescent="0.25">
      <c r="A67" s="15"/>
      <c r="B67" s="3" t="s">
        <v>89</v>
      </c>
      <c r="C67" s="5" t="s">
        <v>90</v>
      </c>
      <c r="D67" s="4">
        <v>1644000</v>
      </c>
      <c r="E67" s="4"/>
      <c r="F67" s="4">
        <f t="shared" si="18"/>
        <v>1644000</v>
      </c>
    </row>
    <row r="68" spans="1:6" ht="83.25" customHeight="1" x14ac:dyDescent="0.25">
      <c r="A68" s="15"/>
      <c r="B68" s="3" t="s">
        <v>141</v>
      </c>
      <c r="C68" s="5" t="s">
        <v>142</v>
      </c>
      <c r="D68" s="4">
        <v>119504000</v>
      </c>
      <c r="E68" s="4">
        <v>209800</v>
      </c>
      <c r="F68" s="4">
        <f t="shared" si="18"/>
        <v>119713800</v>
      </c>
    </row>
    <row r="69" spans="1:6" ht="99" customHeight="1" x14ac:dyDescent="0.25">
      <c r="A69" s="15"/>
      <c r="B69" s="3" t="s">
        <v>156</v>
      </c>
      <c r="C69" s="5" t="s">
        <v>157</v>
      </c>
      <c r="D69" s="4">
        <v>17043800</v>
      </c>
      <c r="E69" s="4"/>
      <c r="F69" s="4">
        <f t="shared" si="18"/>
        <v>17043800</v>
      </c>
    </row>
    <row r="70" spans="1:6" ht="130.5" customHeight="1" x14ac:dyDescent="0.25">
      <c r="A70" s="15"/>
      <c r="B70" s="3" t="s">
        <v>158</v>
      </c>
      <c r="C70" s="5" t="s">
        <v>159</v>
      </c>
      <c r="D70" s="4">
        <v>2023200</v>
      </c>
      <c r="E70" s="4"/>
      <c r="F70" s="4">
        <f t="shared" si="18"/>
        <v>2023200</v>
      </c>
    </row>
    <row r="71" spans="1:6" ht="69.75" customHeight="1" x14ac:dyDescent="0.25">
      <c r="A71" s="15"/>
      <c r="B71" s="3" t="s">
        <v>160</v>
      </c>
      <c r="C71" s="5" t="s">
        <v>161</v>
      </c>
      <c r="D71" s="4">
        <v>5010000</v>
      </c>
      <c r="E71" s="4"/>
      <c r="F71" s="4">
        <f t="shared" si="18"/>
        <v>5010000</v>
      </c>
    </row>
    <row r="72" spans="1:6" ht="101.25" customHeight="1" x14ac:dyDescent="0.25">
      <c r="A72" s="15"/>
      <c r="B72" s="3" t="s">
        <v>162</v>
      </c>
      <c r="C72" s="5" t="s">
        <v>163</v>
      </c>
      <c r="D72" s="4">
        <v>12455700</v>
      </c>
      <c r="E72" s="4"/>
      <c r="F72" s="4">
        <f t="shared" si="18"/>
        <v>12455700</v>
      </c>
    </row>
    <row r="73" spans="1:6" ht="147" customHeight="1" x14ac:dyDescent="0.25">
      <c r="A73" s="15"/>
      <c r="B73" s="3" t="s">
        <v>164</v>
      </c>
      <c r="C73" s="5" t="s">
        <v>165</v>
      </c>
      <c r="D73" s="4">
        <v>3994000</v>
      </c>
      <c r="E73" s="4"/>
      <c r="F73" s="4">
        <f t="shared" si="18"/>
        <v>3994000</v>
      </c>
    </row>
    <row r="74" spans="1:6" ht="67.5" customHeight="1" x14ac:dyDescent="0.25">
      <c r="A74" s="15"/>
      <c r="B74" s="3" t="s">
        <v>174</v>
      </c>
      <c r="C74" s="5" t="s">
        <v>175</v>
      </c>
      <c r="D74" s="4"/>
      <c r="E74" s="4">
        <v>82068900</v>
      </c>
      <c r="F74" s="4">
        <f t="shared" si="18"/>
        <v>82068900</v>
      </c>
    </row>
    <row r="75" spans="1:6" ht="51" customHeight="1" x14ac:dyDescent="0.25">
      <c r="A75" s="15"/>
      <c r="B75" s="3" t="s">
        <v>176</v>
      </c>
      <c r="C75" s="5" t="s">
        <v>177</v>
      </c>
      <c r="D75" s="4"/>
      <c r="E75" s="4">
        <v>131889100</v>
      </c>
      <c r="F75" s="4">
        <f t="shared" si="18"/>
        <v>131889100</v>
      </c>
    </row>
    <row r="76" spans="1:6" ht="66.75" customHeight="1" x14ac:dyDescent="0.25">
      <c r="A76" s="15"/>
      <c r="B76" s="3" t="s">
        <v>82</v>
      </c>
      <c r="C76" s="5" t="s">
        <v>145</v>
      </c>
      <c r="D76" s="4">
        <v>138123000</v>
      </c>
      <c r="E76" s="4"/>
      <c r="F76" s="4">
        <f t="shared" si="18"/>
        <v>138123000</v>
      </c>
    </row>
    <row r="77" spans="1:6" ht="66.75" customHeight="1" x14ac:dyDescent="0.25">
      <c r="A77" s="15"/>
      <c r="B77" s="3" t="s">
        <v>178</v>
      </c>
      <c r="C77" s="5" t="s">
        <v>179</v>
      </c>
      <c r="D77" s="4"/>
      <c r="E77" s="4">
        <v>577831800</v>
      </c>
      <c r="F77" s="4">
        <f t="shared" si="18"/>
        <v>577831800</v>
      </c>
    </row>
    <row r="78" spans="1:6" ht="83.25" customHeight="1" x14ac:dyDescent="0.25">
      <c r="A78" s="15"/>
      <c r="B78" s="3" t="s">
        <v>133</v>
      </c>
      <c r="C78" s="5" t="s">
        <v>134</v>
      </c>
      <c r="D78" s="4">
        <v>214508700</v>
      </c>
      <c r="E78" s="4"/>
      <c r="F78" s="4">
        <f t="shared" si="18"/>
        <v>214508700</v>
      </c>
    </row>
    <row r="79" spans="1:6" ht="51" customHeight="1" x14ac:dyDescent="0.25">
      <c r="A79" s="15"/>
      <c r="B79" s="3" t="s">
        <v>186</v>
      </c>
      <c r="C79" s="5" t="s">
        <v>187</v>
      </c>
      <c r="D79" s="4"/>
      <c r="E79" s="4">
        <v>5223100</v>
      </c>
      <c r="F79" s="4">
        <f t="shared" si="18"/>
        <v>5223100</v>
      </c>
    </row>
    <row r="80" spans="1:6" ht="53.25" customHeight="1" x14ac:dyDescent="0.25">
      <c r="A80" s="15"/>
      <c r="B80" s="3" t="s">
        <v>168</v>
      </c>
      <c r="C80" s="5" t="s">
        <v>169</v>
      </c>
      <c r="D80" s="4">
        <f>14611600+1039700</f>
        <v>15651300</v>
      </c>
      <c r="E80" s="4"/>
      <c r="F80" s="4">
        <f t="shared" si="18"/>
        <v>15651300</v>
      </c>
    </row>
    <row r="81" spans="1:6" ht="65.25" customHeight="1" x14ac:dyDescent="0.25">
      <c r="A81" s="15"/>
      <c r="B81" s="3" t="s">
        <v>170</v>
      </c>
      <c r="C81" s="5" t="s">
        <v>171</v>
      </c>
      <c r="D81" s="4">
        <v>2000000</v>
      </c>
      <c r="E81" s="4"/>
      <c r="F81" s="4">
        <f t="shared" si="18"/>
        <v>2000000</v>
      </c>
    </row>
    <row r="82" spans="1:6" ht="34.5" customHeight="1" x14ac:dyDescent="0.25">
      <c r="A82" s="15"/>
      <c r="B82" s="13" t="s">
        <v>108</v>
      </c>
      <c r="C82" s="13" t="s">
        <v>109</v>
      </c>
      <c r="D82" s="28">
        <f>SUM(D83:D99)</f>
        <v>2363720500</v>
      </c>
      <c r="E82" s="28">
        <f>SUM(E83:E99)</f>
        <v>22180800</v>
      </c>
      <c r="F82" s="28">
        <f>SUM(F83:F99)</f>
        <v>2385901300</v>
      </c>
    </row>
    <row r="83" spans="1:6" ht="68.25" customHeight="1" x14ac:dyDescent="0.25">
      <c r="A83" s="15"/>
      <c r="B83" s="3" t="s">
        <v>103</v>
      </c>
      <c r="C83" s="5" t="s">
        <v>67</v>
      </c>
      <c r="D83" s="4">
        <v>12613900</v>
      </c>
      <c r="E83" s="4"/>
      <c r="F83" s="4">
        <f>D83+E83</f>
        <v>12613900</v>
      </c>
    </row>
    <row r="84" spans="1:6" ht="81.75" customHeight="1" x14ac:dyDescent="0.25">
      <c r="A84" s="15"/>
      <c r="B84" s="3" t="s">
        <v>152</v>
      </c>
      <c r="C84" s="5" t="s">
        <v>153</v>
      </c>
      <c r="D84" s="4">
        <v>1350900</v>
      </c>
      <c r="E84" s="4"/>
      <c r="F84" s="4">
        <f t="shared" ref="F84:F99" si="19">D84+E84</f>
        <v>1350900</v>
      </c>
    </row>
    <row r="85" spans="1:6" ht="54" customHeight="1" x14ac:dyDescent="0.25">
      <c r="A85" s="15"/>
      <c r="B85" s="3" t="s">
        <v>83</v>
      </c>
      <c r="C85" s="5" t="s">
        <v>69</v>
      </c>
      <c r="D85" s="4">
        <v>8422100</v>
      </c>
      <c r="E85" s="4">
        <v>33000</v>
      </c>
      <c r="F85" s="4">
        <f t="shared" si="19"/>
        <v>8455100</v>
      </c>
    </row>
    <row r="86" spans="1:6" ht="50.25" customHeight="1" x14ac:dyDescent="0.25">
      <c r="A86" s="15"/>
      <c r="B86" s="3" t="s">
        <v>84</v>
      </c>
      <c r="C86" s="5" t="s">
        <v>68</v>
      </c>
      <c r="D86" s="4">
        <v>143520000</v>
      </c>
      <c r="E86" s="4">
        <v>27474900</v>
      </c>
      <c r="F86" s="4">
        <f t="shared" si="19"/>
        <v>170994900</v>
      </c>
    </row>
    <row r="87" spans="1:6" ht="148.5" customHeight="1" x14ac:dyDescent="0.25">
      <c r="A87" s="15"/>
      <c r="B87" s="3" t="s">
        <v>116</v>
      </c>
      <c r="C87" s="5" t="s">
        <v>167</v>
      </c>
      <c r="D87" s="4">
        <v>7875900</v>
      </c>
      <c r="E87" s="4"/>
      <c r="F87" s="4">
        <f t="shared" si="19"/>
        <v>7875900</v>
      </c>
    </row>
    <row r="88" spans="1:6" ht="115.5" hidden="1" customHeight="1" x14ac:dyDescent="0.25">
      <c r="A88" s="15"/>
      <c r="B88" s="3" t="s">
        <v>117</v>
      </c>
      <c r="C88" s="5" t="s">
        <v>118</v>
      </c>
      <c r="D88" s="4">
        <v>20911100</v>
      </c>
      <c r="E88" s="4">
        <v>-20911100</v>
      </c>
      <c r="F88" s="4">
        <f t="shared" si="19"/>
        <v>0</v>
      </c>
    </row>
    <row r="89" spans="1:6" ht="100.5" customHeight="1" x14ac:dyDescent="0.25">
      <c r="A89" s="15"/>
      <c r="B89" s="3" t="s">
        <v>96</v>
      </c>
      <c r="C89" s="5" t="s">
        <v>75</v>
      </c>
      <c r="D89" s="4">
        <v>31956300</v>
      </c>
      <c r="E89" s="4"/>
      <c r="F89" s="4">
        <f t="shared" si="19"/>
        <v>31956300</v>
      </c>
    </row>
    <row r="90" spans="1:6" ht="99.75" customHeight="1" x14ac:dyDescent="0.25">
      <c r="A90" s="15"/>
      <c r="B90" s="3" t="s">
        <v>124</v>
      </c>
      <c r="C90" s="5" t="s">
        <v>73</v>
      </c>
      <c r="D90" s="4">
        <v>114138400</v>
      </c>
      <c r="E90" s="4"/>
      <c r="F90" s="4">
        <f t="shared" si="19"/>
        <v>114138400</v>
      </c>
    </row>
    <row r="91" spans="1:6" ht="83.25" customHeight="1" x14ac:dyDescent="0.25">
      <c r="A91" s="15"/>
      <c r="B91" s="3" t="s">
        <v>126</v>
      </c>
      <c r="C91" s="5" t="s">
        <v>114</v>
      </c>
      <c r="D91" s="4">
        <v>30900</v>
      </c>
      <c r="E91" s="4"/>
      <c r="F91" s="4">
        <f t="shared" si="19"/>
        <v>30900</v>
      </c>
    </row>
    <row r="92" spans="1:6" ht="51.75" customHeight="1" x14ac:dyDescent="0.25">
      <c r="A92" s="15"/>
      <c r="B92" s="3" t="s">
        <v>85</v>
      </c>
      <c r="C92" s="5" t="s">
        <v>66</v>
      </c>
      <c r="D92" s="4">
        <v>1030115600</v>
      </c>
      <c r="E92" s="4"/>
      <c r="F92" s="4">
        <f t="shared" si="19"/>
        <v>1030115600</v>
      </c>
    </row>
    <row r="93" spans="1:6" ht="69" customHeight="1" x14ac:dyDescent="0.25">
      <c r="A93" s="15"/>
      <c r="B93" s="3" t="s">
        <v>91</v>
      </c>
      <c r="C93" s="5" t="s">
        <v>70</v>
      </c>
      <c r="D93" s="4">
        <v>8416000</v>
      </c>
      <c r="E93" s="4"/>
      <c r="F93" s="4">
        <f t="shared" si="19"/>
        <v>8416000</v>
      </c>
    </row>
    <row r="94" spans="1:6" ht="117" customHeight="1" x14ac:dyDescent="0.25">
      <c r="A94" s="15"/>
      <c r="B94" s="3" t="s">
        <v>94</v>
      </c>
      <c r="C94" s="5" t="s">
        <v>115</v>
      </c>
      <c r="D94" s="4">
        <v>7076000</v>
      </c>
      <c r="E94" s="4"/>
      <c r="F94" s="4">
        <f t="shared" si="19"/>
        <v>7076000</v>
      </c>
    </row>
    <row r="95" spans="1:6" ht="84" customHeight="1" x14ac:dyDescent="0.25">
      <c r="A95" s="15"/>
      <c r="B95" s="3" t="s">
        <v>123</v>
      </c>
      <c r="C95" s="5" t="s">
        <v>80</v>
      </c>
      <c r="D95" s="4">
        <v>230600</v>
      </c>
      <c r="E95" s="4"/>
      <c r="F95" s="4">
        <f t="shared" si="19"/>
        <v>230600</v>
      </c>
    </row>
    <row r="96" spans="1:6" ht="69" customHeight="1" x14ac:dyDescent="0.25">
      <c r="A96" s="15"/>
      <c r="B96" s="3" t="s">
        <v>92</v>
      </c>
      <c r="C96" s="5" t="s">
        <v>93</v>
      </c>
      <c r="D96" s="4">
        <v>457430400</v>
      </c>
      <c r="E96" s="4"/>
      <c r="F96" s="4">
        <f t="shared" si="19"/>
        <v>457430400</v>
      </c>
    </row>
    <row r="97" spans="1:6" ht="132" customHeight="1" x14ac:dyDescent="0.25">
      <c r="A97" s="15"/>
      <c r="B97" s="3" t="s">
        <v>95</v>
      </c>
      <c r="C97" s="5" t="s">
        <v>74</v>
      </c>
      <c r="D97" s="4">
        <v>399616500</v>
      </c>
      <c r="E97" s="4"/>
      <c r="F97" s="4">
        <f t="shared" si="19"/>
        <v>399616500</v>
      </c>
    </row>
    <row r="98" spans="1:6" ht="69" customHeight="1" x14ac:dyDescent="0.25">
      <c r="A98" s="15"/>
      <c r="B98" s="29" t="s">
        <v>86</v>
      </c>
      <c r="C98" s="30" t="s">
        <v>81</v>
      </c>
      <c r="D98" s="31">
        <v>14798800</v>
      </c>
      <c r="E98" s="31"/>
      <c r="F98" s="31">
        <f t="shared" si="19"/>
        <v>14798800</v>
      </c>
    </row>
    <row r="99" spans="1:6" s="15" customFormat="1" ht="36.75" customHeight="1" x14ac:dyDescent="0.25">
      <c r="B99" s="3" t="s">
        <v>119</v>
      </c>
      <c r="C99" s="5" t="s">
        <v>120</v>
      </c>
      <c r="D99" s="4">
        <v>105217100</v>
      </c>
      <c r="E99" s="4">
        <v>15584000</v>
      </c>
      <c r="F99" s="4">
        <f t="shared" si="19"/>
        <v>120801100</v>
      </c>
    </row>
    <row r="100" spans="1:6" ht="19.5" customHeight="1" x14ac:dyDescent="0.25">
      <c r="A100" s="15"/>
      <c r="B100" s="32" t="s">
        <v>125</v>
      </c>
      <c r="C100" s="32" t="s">
        <v>71</v>
      </c>
      <c r="D100" s="33">
        <f>SUM(D101:D103)</f>
        <v>102602951</v>
      </c>
      <c r="E100" s="33">
        <f t="shared" ref="E100" si="20">SUM(E101:E103)</f>
        <v>3627500</v>
      </c>
      <c r="F100" s="33">
        <f>SUM(F101:F103)</f>
        <v>106230451</v>
      </c>
    </row>
    <row r="101" spans="1:6" ht="83.25" customHeight="1" x14ac:dyDescent="0.25">
      <c r="A101" s="15"/>
      <c r="B101" s="3" t="s">
        <v>104</v>
      </c>
      <c r="C101" s="5" t="s">
        <v>121</v>
      </c>
      <c r="D101" s="4">
        <v>27312938</v>
      </c>
      <c r="E101" s="4"/>
      <c r="F101" s="4">
        <f>D101+E101</f>
        <v>27312938</v>
      </c>
    </row>
    <row r="102" spans="1:6" ht="67.5" customHeight="1" x14ac:dyDescent="0.25">
      <c r="A102" s="15"/>
      <c r="B102" s="3" t="s">
        <v>105</v>
      </c>
      <c r="C102" s="5" t="s">
        <v>122</v>
      </c>
      <c r="D102" s="4">
        <v>7720913</v>
      </c>
      <c r="E102" s="4"/>
      <c r="F102" s="4">
        <f>D102+E102</f>
        <v>7720913</v>
      </c>
    </row>
    <row r="103" spans="1:6" ht="68.25" customHeight="1" x14ac:dyDescent="0.25">
      <c r="A103" s="15"/>
      <c r="B103" s="3" t="s">
        <v>97</v>
      </c>
      <c r="C103" s="3" t="s">
        <v>98</v>
      </c>
      <c r="D103" s="4">
        <v>67569100</v>
      </c>
      <c r="E103" s="4">
        <v>3627500</v>
      </c>
      <c r="F103" s="4">
        <f>D103+E103</f>
        <v>71196600</v>
      </c>
    </row>
    <row r="104" spans="1:6" ht="19.5" customHeight="1" x14ac:dyDescent="0.25">
      <c r="A104" s="15"/>
      <c r="B104" s="35" t="s">
        <v>72</v>
      </c>
      <c r="C104" s="35"/>
      <c r="D104" s="1">
        <f>SUM(D8,D43)</f>
        <v>59014748290</v>
      </c>
      <c r="E104" s="1">
        <f t="shared" ref="E104:F104" si="21">SUM(E8,E43)</f>
        <v>2204048600</v>
      </c>
      <c r="F104" s="1">
        <f t="shared" si="21"/>
        <v>61218796890</v>
      </c>
    </row>
    <row r="106" spans="1:6" x14ac:dyDescent="0.25">
      <c r="E106" s="34">
        <f>E100+E82+E48+E45</f>
        <v>1704048600</v>
      </c>
    </row>
  </sheetData>
  <mergeCells count="2">
    <mergeCell ref="B104:C104"/>
    <mergeCell ref="B5:F5"/>
  </mergeCells>
  <phoneticPr fontId="0" type="noConversion"/>
  <printOptions horizontalCentered="1"/>
  <pageMargins left="0.78740157480314965" right="0.39370078740157483" top="0.78740157480314965" bottom="0.78740157480314965" header="0.39370078740157483" footer="0.31496062992125984"/>
  <pageSetup paperSize="9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2017-12-20T07:22:21Z</cp:lastPrinted>
  <dcterms:created xsi:type="dcterms:W3CDTF">2010-10-13T08:18:32Z</dcterms:created>
  <dcterms:modified xsi:type="dcterms:W3CDTF">2017-12-26T07:59:08Z</dcterms:modified>
</cp:coreProperties>
</file>