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АИП!$A$1:$B$512</definedName>
    <definedName name="Z_218E5692_EE98_4164_B638_0644175B5E65_.wvu.FilterData" localSheetId="4" hidden="1">АИП!$A$1:$B$512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АИП!$7:$7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АИП!#REF!,АИП!$6:$6,АИП!$12:$12,АИП!$25:$50,АИП!$54:$54,АИП!$56:$56,АИП!$58:$76,АИП!$79:$80,АИП!$88:$93,АИП!$99:$99,АИП!$101:$109,АИП!$111:$111,АИП!$113:$113,АИП!$115:$165,АИП!$167:$222,АИП!$225:$227,АИП!$229:$230,АИП!$232:$233,АИП!$237:$237,АИП!$239:$247,АИП!$251:$251,АИП!$253:$256,АИП!$259:$260,АИП!$265:$277,АИП!$279:$286,АИП!$288:$289,АИП!$292:$296,АИП!$298:$298,АИП!$300:$303,АИП!$309:$310,АИП!$312:$313,АИП!$315:$315,АИП!$317:$327,АИП!$329:$334,АИП!$336:$342,АИП!$345:$346,АИП!$348:$352,АИП!$354:$360,АИП!$362:$362,АИП!$364:$366,АИП!$368:$368,АИП!$371:$371,АИП!$373:$378,АИП!$380:$388,АИП!$392:$407,АИП!$410:$414,АИП!$416:$422,АИП!$425:$425,АИП!$427:$432,АИП!$435:$435,АИП!$437:$437,АИП!$439:$442,АИП!$444:$448,АИП!$450:$461,АИП!$463:$465,АИП!$467:$478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АИП!$A$1:$B$512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АИП!$7:$7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АИП!#REF!,АИП!$6:$6,АИП!$12:$12,АИП!$25:$50,АИП!$54:$54,АИП!$56:$56,АИП!$58:$76,АИП!$79:$80,АИП!$88:$93,АИП!$99:$99,АИП!$101:$109,АИП!$111:$111,АИП!$113:$113,АИП!$115:$165,АИП!$167:$222,АИП!$225:$227,АИП!$229:$230,АИП!$232:$233,АИП!$237:$237,АИП!$239:$247,АИП!$251:$251,АИП!$253:$256,АИП!$259:$260,АИП!$265:$277,АИП!$279:$286,АИП!$288:$289,АИП!$292:$296,АИП!$298:$298,АИП!$300:$303,АИП!$309:$310,АИП!$312:$313,АИП!$315:$315,АИП!$317:$327,АИП!$329:$334,АИП!$336:$342,АИП!$345:$346,АИП!$348:$352,АИП!$354:$360,АИП!$362:$362,АИП!$364:$366,АИП!$368:$368,АИП!$371:$371,АИП!$373:$378,АИП!$380:$388,АИП!$392:$407,АИП!$410:$414,АИП!$416:$422,АИП!$425:$425,АИП!$427:$432,АИП!$435:$435,АИП!$437:$437,АИП!$439:$442,АИП!$444:$448,АИП!$450:$461,АИП!$463:$465,АИП!$467:$478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АИП!$A$1:$B$512</definedName>
    <definedName name="_xlnm.Print_Titles" localSheetId="4">АИП!$7:$7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АИП!$A$1:$C$670</definedName>
    <definedName name="_xlnm.Print_Area" localSheetId="6">ПРИЛ1!$A$1:$C$537</definedName>
    <definedName name="_xlnm.Print_Area" localSheetId="1">ПРИЛОЖЕНИЕ!$A$1:$D$109</definedName>
  </definedNames>
  <calcPr calcId="114210" fullCalcOnLoad="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C667" i="5"/>
  <c r="C14"/>
  <c r="C20"/>
  <c r="C64"/>
  <c r="C569"/>
  <c r="C566"/>
  <c r="C563"/>
  <c r="C559"/>
  <c r="C556"/>
  <c r="C551"/>
  <c r="C548"/>
  <c r="C543"/>
  <c r="C536"/>
  <c r="C531"/>
  <c r="C529"/>
  <c r="C524"/>
  <c r="C519"/>
  <c r="C510"/>
  <c r="C507"/>
  <c r="C497"/>
  <c r="C503"/>
  <c r="C493"/>
  <c r="C458"/>
  <c r="C447"/>
  <c r="C433"/>
  <c r="C424"/>
  <c r="C401"/>
  <c r="C388"/>
  <c r="C371"/>
  <c r="C356"/>
  <c r="C344"/>
  <c r="C339"/>
  <c r="C325"/>
  <c r="C316"/>
  <c r="C306"/>
  <c r="C299"/>
  <c r="C287"/>
  <c r="C263"/>
  <c r="C245"/>
  <c r="C233"/>
  <c r="C492"/>
  <c r="C232"/>
  <c r="C219"/>
  <c r="C191"/>
  <c r="C174"/>
  <c r="C173"/>
  <c r="C189"/>
  <c r="C96"/>
  <c r="C95"/>
  <c r="C90"/>
  <c r="C89"/>
  <c r="C208"/>
  <c r="C206"/>
  <c r="C194"/>
  <c r="C9"/>
  <c r="C71"/>
  <c r="C70"/>
  <c r="C68"/>
  <c r="C66"/>
  <c r="C574"/>
  <c r="C586"/>
  <c r="C593"/>
  <c r="C599"/>
  <c r="C603"/>
  <c r="C607"/>
  <c r="C613"/>
  <c r="C617"/>
  <c r="C623"/>
  <c r="C628"/>
  <c r="C633"/>
  <c r="C636"/>
  <c r="C641"/>
  <c r="C645"/>
  <c r="C649"/>
  <c r="C653"/>
  <c r="C659"/>
  <c r="C215"/>
  <c r="C214"/>
  <c r="C213"/>
  <c r="C212"/>
  <c r="C8"/>
  <c r="C573"/>
  <c r="C491"/>
  <c r="C198"/>
  <c r="C204"/>
  <c r="C202"/>
  <c r="C201"/>
  <c r="D56" i="2"/>
  <c r="D49"/>
  <c r="D46"/>
  <c r="D44"/>
  <c r="C58" i="3"/>
  <c r="D100" i="2"/>
  <c r="D95"/>
  <c r="D71"/>
  <c r="D68"/>
  <c r="D43"/>
  <c r="D40"/>
  <c r="D74"/>
  <c r="C55" i="3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2"/>
  <c r="C1"/>
  <c r="C51"/>
  <c r="C50"/>
  <c r="D19" i="2"/>
  <c r="D16"/>
  <c r="C52" i="8"/>
  <c r="C53"/>
  <c r="C54"/>
  <c r="C55"/>
  <c r="C56"/>
  <c r="D36" i="2"/>
  <c r="C70" i="3"/>
  <c r="D63" i="2"/>
  <c r="D60"/>
  <c r="D10"/>
  <c r="D22"/>
  <c r="D28"/>
  <c r="D31"/>
  <c r="D50"/>
  <c r="B56" i="8"/>
  <c r="B52"/>
  <c r="B53"/>
  <c r="B54"/>
  <c r="B55"/>
  <c r="B51"/>
  <c r="C415" i="6"/>
  <c r="C412"/>
  <c r="C416"/>
  <c r="C406"/>
  <c r="C402"/>
  <c r="C397"/>
  <c r="C394"/>
  <c r="C407"/>
  <c r="C391"/>
  <c r="C388"/>
  <c r="C382"/>
  <c r="C377"/>
  <c r="C374"/>
  <c r="C369"/>
  <c r="C365"/>
  <c r="C358"/>
  <c r="C354"/>
  <c r="C347"/>
  <c r="C343"/>
  <c r="C336"/>
  <c r="C188"/>
  <c r="C185"/>
  <c r="C176"/>
  <c r="C189"/>
  <c r="C170"/>
  <c r="C164"/>
  <c r="C156"/>
  <c r="C150"/>
  <c r="C144"/>
  <c r="C140"/>
  <c r="C331"/>
  <c r="C314"/>
  <c r="C307"/>
  <c r="C300"/>
  <c r="C332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23"/>
  <c r="C117"/>
  <c r="C134"/>
  <c r="C114"/>
  <c r="C109"/>
  <c r="C106"/>
  <c r="C102"/>
  <c r="C99"/>
  <c r="C91"/>
  <c r="C88"/>
  <c r="C84"/>
  <c r="C81"/>
  <c r="C76"/>
  <c r="C72"/>
  <c r="C69"/>
  <c r="C62"/>
  <c r="C57"/>
  <c r="C53"/>
  <c r="C535" i="7"/>
  <c r="C532"/>
  <c r="C536"/>
  <c r="C524"/>
  <c r="C520"/>
  <c r="C515"/>
  <c r="C52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/>
  <c r="C164"/>
  <c r="C160"/>
  <c r="C156"/>
  <c r="C153"/>
  <c r="C149"/>
  <c r="C145"/>
  <c r="C138"/>
  <c r="C130"/>
  <c r="C126"/>
  <c r="C122"/>
  <c r="C123"/>
  <c r="C119"/>
  <c r="C448"/>
  <c r="C431"/>
  <c r="C424"/>
  <c r="C449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45"/>
  <c r="C240"/>
  <c r="C251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7"/>
  <c r="C79"/>
  <c r="C80"/>
  <c r="C81"/>
  <c r="C82"/>
  <c r="C83"/>
  <c r="C84"/>
  <c r="C58"/>
  <c r="C57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C165" i="7"/>
  <c r="C166"/>
  <c r="C92" i="5"/>
  <c r="C670"/>
  <c r="C28" i="3"/>
  <c r="D104" i="2"/>
  <c r="C537" i="7"/>
  <c r="C306"/>
  <c r="C526"/>
  <c r="C417" i="6"/>
</calcChain>
</file>

<file path=xl/sharedStrings.xml><?xml version="1.0" encoding="utf-8"?>
<sst xmlns="http://schemas.openxmlformats.org/spreadsheetml/2006/main" count="2066" uniqueCount="1235">
  <si>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</si>
  <si>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</si>
  <si>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</si>
  <si>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</si>
  <si>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</si>
  <si>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</si>
  <si>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</si>
  <si>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</si>
  <si>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</si>
  <si>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</si>
  <si>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</si>
  <si>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</si>
  <si>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</si>
  <si>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</si>
  <si>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</si>
  <si>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</si>
  <si>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</si>
  <si>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Реконструкция водоснабжения с.Вощажниково, Борисоглебский муниципальный район</t>
  </si>
  <si>
    <t>Строительство водопровода с.Шаготь, Даниловский муниципальный район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</si>
  <si>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</si>
  <si>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</si>
  <si>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</si>
  <si>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</si>
  <si>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</si>
  <si>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</si>
  <si>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</si>
  <si>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Реконструкция мазутной котельной в раб.пос. Красные Ткачи  (в том числе проектные работы)</t>
  </si>
  <si>
    <t>Строительство угольной котельной раб.пос. Красные Ткачи, бывшее 2 производство (в том числе проектные работы)</t>
  </si>
  <si>
    <t>Разработка рабочего проекта строительства автомобильной дороги Большое Село - Борисоглеб, участок Высоково - Волыново - Буйкино, Большесельский муниципальный район</t>
  </si>
  <si>
    <t>Канализационная насосная станция в г. Ростове (в том числе проектные работы)</t>
  </si>
  <si>
    <t>ПСД и монтаж станции 2-ого подъема в системе водоподготовки в п. Отрадный (станция обезжелезивания)</t>
  </si>
  <si>
    <t>Модернизация тепловых сетей с устройством трассы горячего водоснабжения с. Шурскол (в том числе проектные работы)</t>
  </si>
  <si>
    <t>Перевод на природный газ котельной с. Воржа</t>
  </si>
  <si>
    <t>Перевод на природный газ котельной с. Угодичи (в том числе проектные работы)</t>
  </si>
  <si>
    <t>Перевод котельной с. Дмитриановское на природный газ (в том числе проектные работы)</t>
  </si>
  <si>
    <t>Проектно-сметная документация и строительство станции обезжелезивания с. Воржа</t>
  </si>
  <si>
    <t>Газификация раб.пос. Поречье - Рыбное (в том числе проектные работы)</t>
  </si>
  <si>
    <t>Строительство локальных очистных сооружений канализации дер. Никульское</t>
  </si>
  <si>
    <t>Строительство локальных очистных сооружений канализации дер.Столбищи</t>
  </si>
  <si>
    <t>Газификация   деревень Путилово, Пасынково, Ульяново, Кадищи, Матвейка (в том числе проектные работы)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</si>
  <si>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</si>
  <si>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</si>
  <si>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</si>
  <si>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</si>
  <si>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</si>
  <si>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</si>
  <si>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</si>
  <si>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</si>
  <si>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Строительство I очереди обхода г. Ярославля с мостом через реку Волгу</t>
  </si>
  <si>
    <t>Филиал Любимской районной ветеринарной лаборатории (реконструкция здания)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</si>
  <si>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</si>
  <si>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</si>
  <si>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</si>
  <si>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</si>
  <si>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</si>
  <si>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</si>
  <si>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</si>
  <si>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</si>
  <si>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</si>
  <si>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</si>
  <si>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Газификация с.Левашово, Некрасовский муниципальный район (кредиторская задолженность)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</si>
  <si>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</si>
  <si>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</si>
  <si>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</si>
  <si>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</si>
  <si>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</si>
  <si>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</si>
  <si>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</si>
  <si>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</si>
  <si>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Водоотведение левобережной части г. Углича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</si>
  <si>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</si>
  <si>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</si>
  <si>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</si>
  <si>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</si>
  <si>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</si>
  <si>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</si>
  <si>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</si>
  <si>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</si>
  <si>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</si>
  <si>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Реконструкция водонапорной башни, с. Большое Село</t>
  </si>
  <si>
    <t xml:space="preserve">Строительство очистных сооружений канализации, с. Брейтово 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</si>
  <si>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</si>
  <si>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</si>
  <si>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</si>
  <si>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</si>
  <si>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</si>
  <si>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</si>
  <si>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</si>
  <si>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</si>
  <si>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</si>
  <si>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</si>
  <si>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>Реконструкция угольной котельной дома культуры с переводом на природный газ, с. Середа (в том числе проектные работы)</t>
  </si>
  <si>
    <t xml:space="preserve">Реконструкция котельной очистных сооружений водоснабжения, г. Мышкин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</si>
  <si>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</si>
  <si>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</si>
  <si>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</si>
  <si>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</si>
  <si>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</si>
  <si>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</si>
  <si>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</si>
  <si>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Реконструкция мазутной котельной с переводом на природный газ, с. Толбухино</t>
  </si>
  <si>
    <t>Мероприятия по строительству жилых домов для ветеранов, нуждающихся в улучшении жилищных условий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</si>
  <si>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</si>
  <si>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</si>
  <si>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</si>
  <si>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Газоснабжение котельной Борисоглебской районной станции по борьбе с болезнями животных, ул. Транспортная д. 60, п. Борисоглебский</t>
  </si>
  <si>
    <t>Газоснабжение ул.Нагорной в дер. Малые Соли и дер. Жабрево, Некрасовский муниципальный район</t>
  </si>
  <si>
    <t>Строительство концертно-зрелищного центра с инженерными коммуникациями, г. Ярославль</t>
  </si>
  <si>
    <t>Ильинское сельское поселение</t>
  </si>
  <si>
    <t>Отрадновское сельское поселение</t>
  </si>
  <si>
    <t>Слободское сельское поселение</t>
  </si>
  <si>
    <t>Головинское сельское поселение</t>
  </si>
  <si>
    <t>Борисоглебское сельское поселение</t>
  </si>
  <si>
    <t>Помогаловское сельское поселение</t>
  </si>
  <si>
    <t>Великосельское сельское поселение</t>
  </si>
  <si>
    <t>Большесельское сельское поселение</t>
  </si>
  <si>
    <t>Благовещенское сельское поселение</t>
  </si>
  <si>
    <t>Вареговское сельское поселение</t>
  </si>
  <si>
    <t>Андреевское сельское поселение</t>
  </si>
  <si>
    <t>Высоковское сельское поселение</t>
  </si>
  <si>
    <t>Вощажниковское сельское поселение</t>
  </si>
  <si>
    <t>Инальцинское сельское поселение</t>
  </si>
  <si>
    <t>Брейтовское сельское поселение</t>
  </si>
  <si>
    <t>Гореловское сельское поселение</t>
  </si>
  <si>
    <t>Прозоровское сельское поселение</t>
  </si>
  <si>
    <t>Митинское сельское поселение</t>
  </si>
  <si>
    <t>Заячье-Холмское сельское поселение</t>
  </si>
  <si>
    <t>Шопшинское сельское поселение</t>
  </si>
  <si>
    <t>Середское сельское поселение</t>
  </si>
  <si>
    <t>Даниловское сельское поселение</t>
  </si>
  <si>
    <t>Дмитриевское сельское поселение</t>
  </si>
  <si>
    <t>Осецкое сельское поселение</t>
  </si>
  <si>
    <t>Воскресенское сельское поселение</t>
  </si>
  <si>
    <t>Ермаковское сельское поселение</t>
  </si>
  <si>
    <t>Охотинское сельское поселение</t>
  </si>
  <si>
    <t>Приволжское сельское поселение</t>
  </si>
  <si>
    <t>Некоузское сельское поселение</t>
  </si>
  <si>
    <t>Веретейское сельское поселение</t>
  </si>
  <si>
    <t>Некрасовское сельское поселение</t>
  </si>
  <si>
    <t>Кукобойское сельское поселение</t>
  </si>
  <si>
    <t>Нагорьевское сельское поселение</t>
  </si>
  <si>
    <t>Рязанцевское сельское поселение</t>
  </si>
  <si>
    <t>Кременевское сельское поселение</t>
  </si>
  <si>
    <t>Белосельское сельское поселение</t>
  </si>
  <si>
    <t xml:space="preserve">Внедрение ультрафиолетового обеззараживания воды на очистных сооружениях водопровода № 2 </t>
  </si>
  <si>
    <t>Расширение и реконструкция очистных сооружений канализации (2-ая очередь - комплекс механической и биологической очистки, в том числе проектные работы)</t>
  </si>
  <si>
    <t>Реконструкция угольной котельной средней образовательной школы с переводом на природный газ, дер. Андреевское (в том числе проектные работы)</t>
  </si>
  <si>
    <t>Реконструкция очистных сооружений канализации, раб. пос.Борисоглебский</t>
  </si>
  <si>
    <t>Строительство межпоселкового газопровода с.Дмитриевское - дер.Костюшино (в том числе проектные работы)</t>
  </si>
  <si>
    <t>Реконструкция 2-х котельных в с. Диево-Городище (2 х 0,75 Гкал/ч, проектные работы)</t>
  </si>
  <si>
    <t>Реконструкция дома культуры (с пристройкой танцевального зала), п.Петровск, Ростовский муниципальный округ</t>
  </si>
  <si>
    <t xml:space="preserve">Газификация жилых домов левобережной части г. Тутаева                                                 </t>
  </si>
  <si>
    <t>Карабихское сельское поселение</t>
  </si>
  <si>
    <t>Туношенское сельское поселение</t>
  </si>
  <si>
    <t>Курбское сельское поселение</t>
  </si>
  <si>
    <t>Заволжское сельское поселение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</si>
  <si>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</si>
  <si>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</si>
  <si>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</si>
  <si>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</si>
  <si>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</si>
  <si>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</si>
  <si>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Строительство магистральных и распределительных газовых сетей для газификации пос. Сельхозтехника и Местечко "Ям"</t>
  </si>
  <si>
    <t>Реконструкция водоснабжения с.Кременево, Пошехонский муниципальный район</t>
  </si>
  <si>
    <t>Строительство автомобильной дороги Кашин -Углич, участок границы Тверской области - Заречье, Угличский муниципальный район</t>
  </si>
  <si>
    <t>Разработка рабочего проекта на строительство автомобильной дороги Деревеньки - Погорелка, Борисоглебский муниципальный район</t>
  </si>
  <si>
    <t>Разработка рабочего проекта реконструкции автомобильной дороги Толбухино - Вятское, Ярославский и Некрасовский муниципальные районы</t>
  </si>
  <si>
    <t>Разработка рабочего проекта строительства автомобильной дороги Большое Село - Борисоглебский, участок Высоково - Волыново -Буйкино, Борисоглебский и Большесельский муниципальные районы</t>
  </si>
  <si>
    <t>Разработка рабочего проекта строительства автомобильной дороги Любилки - Павлова Гора, Ростовский муниципальный район</t>
  </si>
  <si>
    <t>Разработка рабочего проекта строительства автомобильной дороги Каплино - Шельшедом - Рублево, подъезд к дер. Шельшедом, Большесельский муниципальный район</t>
  </si>
  <si>
    <t>Разработка рабочего проекта реконструкции автомобильной дороги Кормилицыно - Курба с мостовым переходом через реку Пажа, Ярославский муниципальный район</t>
  </si>
  <si>
    <t>городское поселение Песочное</t>
  </si>
  <si>
    <t>сельское поселение Ишня</t>
  </si>
  <si>
    <t>сельское поселение Семибратово</t>
  </si>
  <si>
    <t>сельское поселение Поречье-Рыбное</t>
  </si>
  <si>
    <t>ул. Сокольская</t>
  </si>
  <si>
    <t>городское поселение Гаврилов-Ям</t>
  </si>
  <si>
    <t>городское поселение Данилов</t>
  </si>
  <si>
    <t>городское поселение Любим</t>
  </si>
  <si>
    <t>сельское поселение Красный Профинтерн</t>
  </si>
  <si>
    <t>городское поселение Пречистое</t>
  </si>
  <si>
    <t>Ивняковское сельское поселение</t>
  </si>
  <si>
    <t>городское поселение Пошехонье</t>
  </si>
  <si>
    <t xml:space="preserve">Газификация дер. Малые Соли, Некрасовский муниципальный район </t>
  </si>
  <si>
    <t xml:space="preserve">Газификация жилых домов с. Спасс, Рыбинский муниципальный район 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</si>
  <si>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</si>
  <si>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</si>
  <si>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</si>
  <si>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</si>
  <si>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</si>
  <si>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</si>
  <si>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</si>
  <si>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</si>
  <si>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</si>
  <si>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</si>
  <si>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</si>
  <si>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</si>
  <si>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</si>
  <si>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</si>
  <si>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Огарковское сельское поселение</t>
  </si>
  <si>
    <t>Октябрьское сельское поселение</t>
  </si>
  <si>
    <t>Покровское сельское поселение</t>
  </si>
  <si>
    <t>Судоверфское сельское поселение</t>
  </si>
  <si>
    <t>Тихменевское сельское поселение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</si>
  <si>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</si>
  <si>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</si>
  <si>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Реконструкция левобережной мазутной котельной с переводом на природный газ (центральная котельная), г. Тутаев </t>
  </si>
  <si>
    <t xml:space="preserve">Строительство газопровода и газификация деревень Кормилицыно, Ноготино, Ершово, Комарово </t>
  </si>
  <si>
    <t>Реконструкция очистных сооружений канализации в с. Великое</t>
  </si>
  <si>
    <t>Реконструкция артезианских скважин в поселках Некрасовское, Приволжский, с. Левашово, пансионате "Левашово"</t>
  </si>
  <si>
    <t>ВСЕГО</t>
  </si>
  <si>
    <r>
  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</si>
  <si>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</t>
    </r>
    <r>
      <rPr>
        <i/>
        <sz val="12"/>
        <rFont val="Times New Roman"/>
        <family val="1"/>
        <charset val="204"/>
      </rPr>
      <t>в том числе:</t>
    </r>
  </si>
  <si>
    <r>
      <t xml:space="preserve">Областная целевая программа "Здоровый ребенок", </t>
    </r>
    <r>
      <rPr>
        <sz val="12"/>
        <rFont val="Times New Roman"/>
        <family val="1"/>
        <charset val="204"/>
      </rPr>
      <t>в том числе:</t>
    </r>
  </si>
  <si>
    <r>
      <t xml:space="preserve">Подпрограмма "Неотложные меры по дальнейшему совершенствованию психиатрической помощи населению Ярославской области",                                                                                               </t>
    </r>
    <r>
      <rPr>
        <sz val="12"/>
        <rFont val="Times New Roman"/>
        <family val="1"/>
        <charset val="204"/>
      </rPr>
      <t>в том числе:</t>
    </r>
  </si>
  <si>
    <r>
      <t xml:space="preserve">Строительство распределительных газовых сетей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</si>
  <si>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r>
      <t xml:space="preserve">Строительство и реконструкция сетей водоснабжения в сельской местности, </t>
    </r>
    <r>
      <rPr>
        <i/>
        <sz val="12"/>
        <rFont val="Times New Roman"/>
        <family val="1"/>
        <charset val="204"/>
      </rPr>
      <t>в том числе:</t>
    </r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</si>
  <si>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</si>
  <si>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</si>
  <si>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</si>
  <si>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</si>
  <si>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</si>
  <si>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</si>
  <si>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</si>
  <si>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</si>
  <si>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</si>
  <si>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</si>
  <si>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</si>
  <si>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</si>
  <si>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</si>
  <si>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</si>
  <si>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</si>
  <si>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</si>
  <si>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</si>
  <si>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</si>
  <si>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</si>
  <si>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</si>
  <si>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</si>
  <si>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</si>
  <si>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</si>
  <si>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</si>
  <si>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</si>
  <si>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</si>
  <si>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</si>
  <si>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</si>
  <si>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</si>
  <si>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ул.Мало-Ярославская, г. Пошехонье (в том числе проектные работы и  кредиторская задолженность)</t>
  </si>
  <si>
    <t>Газификация жилых домов территории нефтебазы (в том числе проектные работы)</t>
  </si>
  <si>
    <t>Реконструкция тепловых сетей в пос. Искра Октября</t>
  </si>
  <si>
    <t>Строительство газовой котельной в пос. Тихменево (в том числе проектные работы)</t>
  </si>
  <si>
    <t>Модернизация системы теплоснабжения в пос. Юбилейный</t>
  </si>
  <si>
    <t>Строительство газовой котельной в пос. Октябрьский</t>
  </si>
  <si>
    <t>Строительство очистных сооружений канализации  в дер. Волково ( в том числе проектные работы)</t>
  </si>
  <si>
    <t>Строительство очистных сооружений канализации  в пос. Тихменево</t>
  </si>
  <si>
    <t>Газификация г. Гаврилов - Ям</t>
  </si>
  <si>
    <t>ПСД строительства газопровода и газификации с.Плещеево</t>
  </si>
  <si>
    <t>Реконструкция котельной водозабора с переводом на газовое топливо, г.Любим</t>
  </si>
  <si>
    <t>Реконструкция котельной д/с "Россинка" с переводом на природный газ, г. Мышкин (в том числе проектные работы)</t>
  </si>
  <si>
    <t>Реконструкция котельной очистных сооружений канализации, г. Мышкин</t>
  </si>
  <si>
    <t>Строительство котельной для объектов социальной сферы в с. Рождествено (в том числе проектные работы)</t>
  </si>
  <si>
    <t>Строительство областного перинатального центра, г.Ярославль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</si>
  <si>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</si>
  <si>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</si>
  <si>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</si>
  <si>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Строительство областной клинической психиатрической больницы, Ярославский муниципальный район (с инженерными коммуникациями) (проектные работы) (кредиторская задолженность)</t>
  </si>
  <si>
    <t>Реконструкция котельной с переводом на природный газ по ул. Луначарского, г. Гаврилов-Ям (в том числе проектные работы)</t>
  </si>
  <si>
    <t>Реконструкция очистных сооружений канализации, с. Новый  Некоуз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</si>
  <si>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</si>
  <si>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</si>
  <si>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</si>
  <si>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</si>
  <si>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</si>
  <si>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</si>
  <si>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</si>
  <si>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</si>
  <si>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Государственное учреждение Ярославской области "Ярославская областная станция по борьбе с болезнями животных" (реконструкция складских помещений)</t>
  </si>
  <si>
    <t>Реконструкция автомобильной дороги Толбухино - Вятское, Ярославский муниципальный район</t>
  </si>
  <si>
    <t>Разработка рабочего проекта реконструкции автомобильной дороги Толбухино - Вятское, Ярославский муниципальный район</t>
  </si>
  <si>
    <t>Разработка рабочего проекта строительства автомобильной дороги Деревеньки - Погорелки, Борисоглебский муниципальный район</t>
  </si>
  <si>
    <t>Расширение и реконструкция очистных сооружений канализации (2-ая очередь - цех механического  обезвоживания)</t>
  </si>
  <si>
    <t>Модернизация очистных сооружений ОСК в пос. Шашково                         (в том числе проектные работы)</t>
  </si>
  <si>
    <t>Газификация сел Угодичи и Воржа (в том числе проектные работы)</t>
  </si>
  <si>
    <t>Строительство газопровода сел Угодичи и Воржа (в том числе проектные работы и кредиторская задолженность)</t>
  </si>
  <si>
    <t>Строительство канализационного коллектора Д 300 мм, протяженностью 1,5 км от насосной станции № 2 до ул. Свободы (в том числе проектные работы)</t>
  </si>
  <si>
    <t>Реконструкция водопроводных сетей деревень Антоново, Наумиха, Гридино, Аксеново (в том числе проектные работы)</t>
  </si>
  <si>
    <t>Модернизация котельной, дер. Заболотье (в том числе проектные работы)</t>
  </si>
  <si>
    <t>Строительство канализационных сетей и очистных сооружений канализации в пос. Шестихино (в том числе проектные работы)</t>
  </si>
  <si>
    <t xml:space="preserve">Реконструкция очистных сооружений канализации пос. Октябрь (в том числе проектные работы) </t>
  </si>
  <si>
    <t>Строительство водопровода с.Флоровское, Мышкинский муниципальный район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</si>
  <si>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</si>
  <si>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</si>
  <si>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Оптимизация системы теплоснабжения Зачеремушкинского микрорайона 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</si>
  <si>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</si>
  <si>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</si>
  <si>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</si>
  <si>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</si>
  <si>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</si>
  <si>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</si>
  <si>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</si>
  <si>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</si>
  <si>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</si>
  <si>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№ п/п</t>
  </si>
  <si>
    <t xml:space="preserve">Реконструкция мазутной котельной с переводом на газ с. Курба 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</si>
  <si>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</si>
  <si>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</si>
  <si>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</si>
  <si>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</si>
  <si>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</si>
  <si>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</si>
  <si>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</si>
  <si>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</si>
  <si>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</si>
  <si>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</si>
  <si>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</si>
  <si>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</si>
  <si>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</si>
  <si>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</si>
  <si>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</si>
  <si>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</si>
  <si>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</si>
  <si>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</si>
  <si>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</si>
  <si>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</si>
  <si>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</si>
  <si>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</si>
  <si>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</si>
  <si>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</si>
  <si>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</si>
  <si>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</si>
  <si>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</si>
  <si>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</si>
  <si>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</si>
  <si>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</si>
  <si>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</si>
  <si>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</si>
  <si>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</si>
  <si>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</si>
  <si>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</si>
  <si>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</si>
  <si>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</si>
  <si>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</si>
  <si>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</si>
  <si>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</si>
  <si>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t>Пречистенское сельское поселение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</si>
  <si>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</si>
  <si>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</si>
  <si>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</si>
  <si>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</si>
  <si>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</si>
  <si>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</si>
  <si>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Строительство водопровода с.Богородское, Мышкинский муниципальный район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</si>
  <si>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</si>
  <si>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</si>
  <si>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</si>
  <si>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</si>
  <si>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</si>
  <si>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</si>
  <si>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Перевод на природный газ котельной с. Марково (в том числе проектные работы)</t>
  </si>
  <si>
    <t>Газификация с. Елохино (в том числе проектные работы)</t>
  </si>
  <si>
    <t>Строительство вводов и внутридомовых газовых сетей с демонтажем внутреннего газопровода сжиженного газа, с.Кубринск (в том числе проектные работы и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</si>
  <si>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                         с. Андроники (в том числе проектные работы и кредиторская задолженность)</t>
  </si>
  <si>
    <t>Строительство отводов к частным домам, с.Андроники                               (в том числе кредиторская задолженность)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</si>
  <si>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</si>
  <si>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</si>
  <si>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</si>
  <si>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</si>
  <si>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</si>
  <si>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</si>
  <si>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</si>
  <si>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</si>
  <si>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</si>
  <si>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</si>
  <si>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</si>
  <si>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</si>
  <si>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</si>
  <si>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</si>
  <si>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</si>
  <si>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</si>
  <si>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</si>
  <si>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</si>
  <si>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</si>
  <si>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</si>
  <si>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</si>
  <si>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</si>
  <si>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</si>
  <si>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</si>
  <si>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</si>
  <si>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 xml:space="preserve">Реконструкция тепловых  сетей с. Брейтово </t>
  </si>
  <si>
    <t>Строительство артезианской скважины в с. Высоково</t>
  </si>
  <si>
    <t>Строительство водопроводных сетей в дер. Хлестово</t>
  </si>
  <si>
    <t>Строительство водонапорной башни в дер. Высоково</t>
  </si>
  <si>
    <t>Реконструкция водоводов в с. Большое Село</t>
  </si>
  <si>
    <t>в том числе: Константиновское сельское поселение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</si>
  <si>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</si>
  <si>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</si>
  <si>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</si>
  <si>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</si>
  <si>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</si>
  <si>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</si>
  <si>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</si>
  <si>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</si>
  <si>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Разработка рабочего проекта реконструкции автомобильной дороги Кормилицыно - Курба с мостом через р. Пажа, Ярославский муниципальный район</t>
  </si>
  <si>
    <t>Строительство автомобильной дороги Большое Село - Борисоглеб, участок Высоково - Волыново - Буйкино, Большесельский муниципальный район</t>
  </si>
  <si>
    <t>Реконструкция автомобильной дороги Вякирево - Белоусово, Угличский муниципальный район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</si>
  <si>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</si>
  <si>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</si>
  <si>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</si>
  <si>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</si>
  <si>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</si>
  <si>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</si>
  <si>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</si>
  <si>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</si>
  <si>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Кузнечихинское сельское поселение</t>
  </si>
  <si>
    <t>Газификация деревень Туфаново, Скоково (в том числе проектные работы)</t>
  </si>
  <si>
    <t>Департамент по физкультуре и спорту</t>
  </si>
  <si>
    <t>Департамент социальной защиты и труда, всего</t>
  </si>
  <si>
    <t>Реконструкция угольной котельной с переводом на природный газ с. Марьино (в том числе проектные работы)</t>
  </si>
  <si>
    <t xml:space="preserve">Строительство газовой котельной школы с. Новое (в том числе проектные работы) </t>
  </si>
  <si>
    <t>Модернизация тепловых сетей с применением пенополиуретановой изоляции г. Пошехонье</t>
  </si>
  <si>
    <t>Строительство очистных сооружений канализации г. Пошехонье</t>
  </si>
  <si>
    <t>Модернизация водозаборных сооружений г. Пошехонье (проектные работы)</t>
  </si>
  <si>
    <t>Газификация ул.Новоселов г.Пошехонье (в том числе проектные работы)</t>
  </si>
  <si>
    <t>Реконструкция газовой котельной с переводом котлов на водогрейный режим с. Спас-Виталий (проектные работы)</t>
  </si>
  <si>
    <t>Строительство автомобильной дороги, подъезд к пос. Соколиный, Любимский муниципальный район</t>
  </si>
  <si>
    <t xml:space="preserve">Газификация дер. Ермаково </t>
  </si>
  <si>
    <t>сельское поселение Петровское</t>
  </si>
  <si>
    <r>
      <t xml:space="preserve">городской округ Переславль-Залесский, </t>
    </r>
    <r>
      <rPr>
        <i/>
        <sz val="12"/>
        <rFont val="Times New Roman"/>
        <family val="1"/>
        <charset val="204"/>
      </rPr>
      <t>в том числе:</t>
    </r>
  </si>
  <si>
    <t>Пригородное сельское поселение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</si>
  <si>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</si>
  <si>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</si>
  <si>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</si>
  <si>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</si>
  <si>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</si>
  <si>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</si>
  <si>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</si>
  <si>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</si>
  <si>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</si>
  <si>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Оптимизация теплоснабжения 1, 2 мкр, подключенных к котельной ОАО РОМЗ, г. Ростов (в том числе кредиторская задолженность)</t>
  </si>
  <si>
    <t>Газификация  улиц Октябрьская,Фрунзе, Пушкинская, Маяковского, Гладышева, г.Ростов (в том числе проектные работы и кредиторская задолженность)</t>
  </si>
  <si>
    <t>Строительство автомобильной дороги Туношна - Бурмакино - Ключи, Ярославский муниципальный район</t>
  </si>
  <si>
    <t>Реконструкция автомобильной дороги Кормилицыно - Курба с мостом через р. Пажа, Ярославский муниципальный район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</si>
  <si>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</si>
  <si>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</si>
  <si>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>Корректировка рабочего проекта реконструкции автомобильной дороги Вякирево - Белоусово, Угличский муниципальный район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</si>
  <si>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</si>
  <si>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</si>
  <si>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</si>
  <si>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</si>
  <si>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</si>
  <si>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</si>
  <si>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</si>
  <si>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</si>
  <si>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</si>
  <si>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</si>
  <si>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</si>
  <si>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</si>
  <si>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</si>
  <si>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</si>
  <si>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</si>
  <si>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</si>
  <si>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</si>
  <si>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</si>
  <si>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</si>
  <si>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</si>
  <si>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</si>
  <si>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</si>
  <si>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ОБЪЕКТЫ ОБЛАСТНОЙ СОБСТВЕННОСТИ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</si>
  <si>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</si>
  <si>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</si>
  <si>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Реконструкция очистных сооружений канализации,                                     с. Купанское (в том числе кредиторская задолженность)</t>
  </si>
  <si>
    <t>Реконструкция мазутной котельной с переводом на природный газ, с. Андроники</t>
  </si>
  <si>
    <t>Строительство газопровода и газификация с. Лучинское                              (в том числе кредиторская задолженность)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</si>
  <si>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</si>
  <si>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</si>
  <si>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</si>
  <si>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</si>
  <si>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</si>
  <si>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</si>
  <si>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</si>
  <si>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</si>
  <si>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</si>
  <si>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</si>
  <si>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</si>
  <si>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</si>
  <si>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</si>
  <si>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</si>
  <si>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</si>
  <si>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</si>
  <si>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</si>
  <si>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</si>
  <si>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</si>
  <si>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</si>
  <si>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городской округ г.Рыбинск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</si>
  <si>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</si>
  <si>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</si>
  <si>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</si>
  <si>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</si>
  <si>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</si>
  <si>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Большесельский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</si>
  <si>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</si>
  <si>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</si>
  <si>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</si>
  <si>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</si>
  <si>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t>Реконструкция системы водоснабжения раб. пос. Пречистое (в том числе кредиторская задолженность)</t>
  </si>
  <si>
    <t>Газификация с. Толбухино (в том числе кредиторская задолженность)</t>
  </si>
  <si>
    <t>Газификация с. Андроники (в том числе кредиторская задолженность)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</si>
  <si>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</si>
  <si>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</si>
  <si>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</si>
  <si>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</si>
  <si>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</si>
  <si>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</si>
  <si>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</si>
  <si>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</si>
  <si>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</si>
  <si>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</si>
  <si>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</si>
  <si>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</si>
  <si>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</si>
  <si>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</si>
  <si>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>Государственное учреждение Ярославской области "Ярославская областная ветеринарная лаборатория" (реконструкция вскрывочного отделения)</t>
  </si>
  <si>
    <t>Газоснабжение с.Вощажниково, Борисоглебский муниципальный район</t>
  </si>
  <si>
    <t>Газификация с.Закобякино, Любимский муниципальный район</t>
  </si>
  <si>
    <t>Строительство межпоселкового газопровода в с. Дунилово</t>
  </si>
  <si>
    <t>Перевод на природный газ котельной библиотеки с.Середа</t>
  </si>
  <si>
    <t>Газификация с. Новое (в том числе проектные работы)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</si>
  <si>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</si>
  <si>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</si>
  <si>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</si>
  <si>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</si>
  <si>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</si>
  <si>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 xml:space="preserve">Строительство водоочистных сооружений на подземном водозаборе мкр. Волжский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</si>
  <si>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</si>
  <si>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</si>
  <si>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</si>
  <si>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</si>
  <si>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</si>
  <si>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</si>
  <si>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</si>
  <si>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</si>
  <si>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</si>
  <si>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</si>
  <si>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</si>
  <si>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</si>
  <si>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</si>
  <si>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</si>
  <si>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</si>
  <si>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</si>
  <si>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</si>
  <si>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</si>
  <si>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</si>
  <si>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</si>
  <si>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>Перевод котельной МОУ Поречская школа на природный газ (в том числе проектные работы)</t>
  </si>
  <si>
    <t>Реконструкция котельной по ул. Зеленая с установкой котлов фирмы "Де Дитрих" ( в том числе проектные работы)</t>
  </si>
  <si>
    <t>Строительство газопровода с.Улейма</t>
  </si>
  <si>
    <t>Реконструкция автомобильной дороги Нагорье - Кубринск - граница Московской области, Переславский муниципальный район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</si>
  <si>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</si>
  <si>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</si>
  <si>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</si>
  <si>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</si>
  <si>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</si>
  <si>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</si>
  <si>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</si>
  <si>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</si>
  <si>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</si>
  <si>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</si>
  <si>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</si>
  <si>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</si>
  <si>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</si>
  <si>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Реконструкция очистных сооружений канализации с. Великое</t>
  </si>
  <si>
    <t>Строительство автомобильной дороги Кашин - Углич, участок границы Тверской области - Заречье, Угличский муниципальный район</t>
  </si>
  <si>
    <t>Реконструкция котельной бани раб. пос. Петровское (в том числе проектные работы)</t>
  </si>
  <si>
    <t>Строительство очистных сооружений водопровода в раб. пос. Петровское (в том числе проектные работы)</t>
  </si>
  <si>
    <t>Модернизация угольной котельной с.Спас (в том числе проектные работы)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</si>
  <si>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</si>
  <si>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</si>
  <si>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</si>
  <si>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 xml:space="preserve">Продолжение работ по газификации деревень Перелески и Вашутино </t>
  </si>
  <si>
    <t>Газификация п. Чебоково</t>
  </si>
  <si>
    <t>СОФИНАНСИРОВАНИЕ ОБЪЕКТОВ МУНИЦИПАЛЬНОЙ СОБСТВЕННОСТИ</t>
  </si>
  <si>
    <t>Газификация с. Дунилово (в том числе проектные работы)</t>
  </si>
  <si>
    <t>Модернизация водозабора с установкой "Аквахлор"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</si>
  <si>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</si>
  <si>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</si>
  <si>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</si>
  <si>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</si>
  <si>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</si>
  <si>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</si>
  <si>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Газификация с.Левашово, Некрасовский муниципальный район</t>
  </si>
  <si>
    <t>Газификация с.Толгоболь, Ярославский муниципальный район</t>
  </si>
  <si>
    <t>Реконструкция водопровода с.Горинское, Даниловский муниципальный район</t>
  </si>
  <si>
    <t>Реконструкция водопровода с.Покров, Любимский муниципальный район</t>
  </si>
  <si>
    <t>Строительство водопровода с.Охотино, Мышкинский муниципальный район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</si>
  <si>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</si>
  <si>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</si>
  <si>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</si>
  <si>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</si>
  <si>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</si>
  <si>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</si>
  <si>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</si>
  <si>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</si>
  <si>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</si>
  <si>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</si>
  <si>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Газификация ул.Шишелова, г.Пошехонье (в том числе проектные работы)</t>
  </si>
  <si>
    <t>Газификация  улицы 50 лет Октября, г.Ростов (в том числе проектные работы)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</si>
  <si>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</si>
  <si>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 xml:space="preserve">Строительство локальных очистных сооружений психиатрической больницы "Спасское", Ярославский муниципальный район </t>
  </si>
  <si>
    <t>Здравоохранение, физическая культура и спорт</t>
  </si>
  <si>
    <t>в том числе: Левобережное сельское поселение</t>
  </si>
  <si>
    <t>в том числе: Большесельское сельское поселение</t>
  </si>
  <si>
    <t>в том числе: Некоузское сельское поселение</t>
  </si>
  <si>
    <t>Областная целевая программа "Улучшение условий проживания отдельных категорий граждан" на 2010 год</t>
  </si>
  <si>
    <t>Берегоукрепление Рыбинского водохранилища на участке "Городок"</t>
  </si>
  <si>
    <t>Газификация дер.Жабрево, Некрасовский муниципальный район</t>
  </si>
  <si>
    <t>Разработка рабочего проекта реконструкции автомобильной дороги Кормилицыно - Курба на участке перехода через реку Пажа, Ярославский муниципальный район</t>
  </si>
  <si>
    <t>Обеспечение автомобильными дорогами новых микрорайонов</t>
  </si>
  <si>
    <t>Строительство автодорог, тротуаров и подъездных путей, микрорайона массовой малоэтажной застройки МКР №2 городского поселения г.Ростов и подъздных путей к нему, Ростовский муниципальный район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</si>
  <si>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</si>
  <si>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Мышкинский муниципальный район</t>
  </si>
  <si>
    <r>
      <t xml:space="preserve">Газификация дер. Суетино, дер. Богданово, дер. Новенькое, дер. Пономарево, </t>
    </r>
    <r>
      <rPr>
        <sz val="12"/>
        <rFont val="Times New Roman"/>
        <family val="1"/>
        <charset val="204"/>
      </rPr>
      <t xml:space="preserve">Даниловский муниципальный район </t>
    </r>
  </si>
  <si>
    <t xml:space="preserve">Областная целевая программа "Развитие сельского хозяйства, пищевой и перерабатывающей промышленности Ярославской области" </t>
  </si>
  <si>
    <t xml:space="preserve">Продолжение работ по модернизации котельной р.пос. Пречистое 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</si>
  <si>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</si>
  <si>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</si>
  <si>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>Строительство газопровода низкого давления в пос. Искра Октября, Рыбинский муниципальный район</t>
  </si>
  <si>
    <t>Дорожники</t>
  </si>
  <si>
    <t>ДС</t>
  </si>
  <si>
    <t>АПК</t>
  </si>
  <si>
    <t>Д природоохраны</t>
  </si>
  <si>
    <t xml:space="preserve">Исполнено                 (тыс. руб.) </t>
  </si>
  <si>
    <t>Расширение и реконструкция очистных сооружений канализации (2 очередь - цех механического обезвоживания)</t>
  </si>
  <si>
    <t>Областная целевая программа "Развитие агропромышленного комплекса и сельских территорий  Ярославской области" на 2010 - 2014 годы</t>
  </si>
  <si>
    <t xml:space="preserve">Газификация улиц Заречной, Мясникова, Усыскина, Крестьянской, с. Большое Село </t>
  </si>
  <si>
    <t>Реконструкция мазутной котельной с переводом на природный газ, с. Кубринск</t>
  </si>
  <si>
    <t xml:space="preserve">Газификация с. Нагорье и населенных пунктов в зоне газопровода до с. Нагорье </t>
  </si>
  <si>
    <t xml:space="preserve">Исполнение адресной инвестиционной программы                                                    Ярославской области за 2010 год    </t>
  </si>
  <si>
    <t>Газоснабжение котельной Борисоглебской районной станции по борьбе с болезнями животных, ул. Транспортная д. 60,                        пос. Борисоглебский</t>
  </si>
  <si>
    <t>Строительство разводящих сетей деревень Костюшино и Захарцево, Даниловский муниципальный район</t>
  </si>
  <si>
    <t xml:space="preserve">Областная целевая программа "Берегоукрепление"                               на 2010-2013 годы  </t>
  </si>
  <si>
    <t>Завершение строительства футбольного поля, г. Мышкин,                                         ул. К.Либкнехта, 78а</t>
  </si>
  <si>
    <t xml:space="preserve">Завершение строительства планетария, г. Ярославль </t>
  </si>
  <si>
    <t xml:space="preserve">Перевод квартир со сжиженного газа на природный,                                       пос. Тихменево </t>
  </si>
  <si>
    <t xml:space="preserve">Модернизация котельной больницы раб. пос. Петровское и строительство теплотрассы к детскому саду № 41 </t>
  </si>
  <si>
    <t xml:space="preserve">Реконструкция котельной предприятия "751 ремонтный завод" с переводом на природный газ и строительство газопровода,                                              г. Ростов </t>
  </si>
  <si>
    <t xml:space="preserve">Оптимизация системы теплоснабжения центрального района                                      г. Углича </t>
  </si>
  <si>
    <t>Оптимизация системы теплоснабжения (тепловые сети)                                 пос. Октябрь</t>
  </si>
  <si>
    <t>Газификация района  между реками Согой и Согожей,                                                г. Пошехонье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</si>
  <si>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</si>
  <si>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</si>
  <si>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</si>
  <si>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</si>
  <si>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</si>
  <si>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</si>
  <si>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</si>
  <si>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</si>
  <si>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</si>
  <si>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</si>
  <si>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</si>
  <si>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</si>
  <si>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</si>
  <si>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</si>
  <si>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</si>
  <si>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</si>
  <si>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</si>
  <si>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</si>
  <si>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</si>
  <si>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</si>
  <si>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</si>
  <si>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>Строительство офиса общей врачебной практики, пос. Заволжье, Ярославский муниципальный район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</si>
  <si>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</si>
  <si>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 xml:space="preserve">Газификация деревень Суетино, Богданово, Новенькое, Пономарево, Глуховки, Даниловский муниципальный район </t>
  </si>
  <si>
    <t xml:space="preserve">Строительство газопровода низкого давления в дер. Артюкино, Рыбинский муниципальный район </t>
  </si>
  <si>
    <t>Строительство распределительного газопровода в дер. Ченцы, Ярославский муниципальный район</t>
  </si>
  <si>
    <t>Строительство МУЗ "Гаврилов-Ямская ЦРБ", г. Гаврилов-Ям</t>
  </si>
  <si>
    <t xml:space="preserve">Газификация пос. Тихменево, 1, 2, 3 очередь </t>
  </si>
  <si>
    <t xml:space="preserve">Газификация с. Глебово, 1, 2 очередь </t>
  </si>
  <si>
    <t>Разработка проектной и рабочей документации на строительство стационарного пункта весового и габаритного контроля, Угличский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</si>
  <si>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</si>
  <si>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Берегоукрепление Угличского водохранилища в с. Прилуки </t>
  </si>
  <si>
    <t>Газификация левобережного района  г. Тутаева</t>
  </si>
  <si>
    <t>Реконструкция котельной центральной районной больницы, г. Мышкин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</si>
  <si>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</si>
  <si>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</si>
  <si>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</si>
  <si>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</si>
  <si>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</si>
  <si>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</si>
  <si>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</si>
  <si>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>Строительство котельной по ул.Целинной (в том числе проектные работы)</t>
  </si>
  <si>
    <t>Строительство локальных очистных сооружений психиатрической больницы "Спасское", Ярославский муниципальный район (в том числе кредиторская задолженность) (ввод)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</si>
  <si>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</si>
  <si>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</si>
  <si>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Газоснабжение с.Спас-Ильдь, Некоузский муниципальный район</t>
  </si>
  <si>
    <t>Оптимизация теплоснабжения мкр. Чкаловский (кредиторская задолженность)</t>
  </si>
  <si>
    <t>Строительство линии горячего водоснабжения к пос. Сельхозтехника (в том числе проектные работы)</t>
  </si>
  <si>
    <t>Строительство линии хозфекальной канализации к жилому поселку "Майский" (в том числе проектные работы)</t>
  </si>
  <si>
    <t>Строительство магистрального  водовода между г. Тутаев и раб. пос. Константиновский</t>
  </si>
  <si>
    <t>Реконструкция тепловых сетей мкр. "Аграрник" раб. пос. Борисоглебский (в том числе проектные работы)</t>
  </si>
  <si>
    <t xml:space="preserve">Строительство  котельной дома культуры с переводом на природный газ, дер. Андреевское (в том числе проектные работы) </t>
  </si>
  <si>
    <t>Строительство сетей канализации центральной части г.Данилова</t>
  </si>
  <si>
    <t>Реконструкция очистных сооружений в раб. пос. Красный Профинтерн (в том числе проектные работы)</t>
  </si>
  <si>
    <t>Реконструкция водопроводных сетей в раб. пос. Бурмакино (в том числе проектные работы)</t>
  </si>
  <si>
    <t>Газификация с. Малые Соли (в том числе кредиторская задолженность)</t>
  </si>
  <si>
    <t>Модернизация котельной, с.Кукобой (в том числе проектные работы)</t>
  </si>
  <si>
    <t>Строительство водоочистных сооружений со станцией 2 подъема в раб. пос. Пречистое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</si>
  <si>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</si>
  <si>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</si>
  <si>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Строительство распределительных сетей, поселок при железнодорожной станции Уткино, Ярославский муниципальный район</t>
  </si>
  <si>
    <t>Оптимизация системы теплоснабжения с.Татищев-Погост (в том числе проектные работы)</t>
  </si>
  <si>
    <t>Газификация с. Шопша (в том числе проектные работы)</t>
  </si>
  <si>
    <t>Газификация населенных пунктов в зоне газопровода с.Дмитриевское - с.Середа (в том числе проектные работы)</t>
  </si>
  <si>
    <t xml:space="preserve">Реконструкция канализационных сетей по ул. Ленина, пос. Волга </t>
  </si>
  <si>
    <t>Строительство вводов и внутридомовых газовых сетей с демонтажем внутреннего газопровода сжиженного газа,   с.Толбухино (в том числе проектные работы и кредиторская задолженность)</t>
  </si>
  <si>
    <t>Проведение экспертизы промышленной безопасности ГРС Ананьино (в том числе кредиторская задолженность)</t>
  </si>
  <si>
    <t>Газификация  деревень Мутовки, Скородумки, Новоселки, Твердино, Ключи (в том числе проектные работы и кредиторская задолженность)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</si>
  <si>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</si>
  <si>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</si>
  <si>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</si>
  <si>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</si>
  <si>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</si>
  <si>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</si>
  <si>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</si>
  <si>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</si>
  <si>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</si>
  <si>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</si>
  <si>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</si>
  <si>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Реконструкция городских водозаборных сооружений на Рыбинском водохранилище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</si>
  <si>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</si>
  <si>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</si>
  <si>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</si>
  <si>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</si>
  <si>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</si>
  <si>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</si>
  <si>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</si>
  <si>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</si>
  <si>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</si>
  <si>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</si>
  <si>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</si>
  <si>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</si>
  <si>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</si>
  <si>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</si>
  <si>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</si>
  <si>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</si>
  <si>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</si>
  <si>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</si>
  <si>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</si>
  <si>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</si>
  <si>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</si>
  <si>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</si>
  <si>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</si>
  <si>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</si>
  <si>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</si>
  <si>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</si>
  <si>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</si>
  <si>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</si>
  <si>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</si>
  <si>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</si>
  <si>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</si>
  <si>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</si>
  <si>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</si>
  <si>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</si>
  <si>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</si>
  <si>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</si>
  <si>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</si>
  <si>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</si>
  <si>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</si>
  <si>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</si>
  <si>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</si>
  <si>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</si>
  <si>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</si>
  <si>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</si>
  <si>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</si>
  <si>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</si>
  <si>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</si>
  <si>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</si>
  <si>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</si>
  <si>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</si>
  <si>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</si>
  <si>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</si>
  <si>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</si>
  <si>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</si>
  <si>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</si>
  <si>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</si>
  <si>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</si>
  <si>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</si>
  <si>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</si>
  <si>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</si>
  <si>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</si>
  <si>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</si>
  <si>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</si>
  <si>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</si>
  <si>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</si>
  <si>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</si>
  <si>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</si>
  <si>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</si>
  <si>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</si>
  <si>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</si>
  <si>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</si>
  <si>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</si>
  <si>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</si>
  <si>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</si>
  <si>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</si>
  <si>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</si>
  <si>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</si>
  <si>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</si>
  <si>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</si>
  <si>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</si>
  <si>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</si>
  <si>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</si>
  <si>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</si>
  <si>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</si>
  <si>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</si>
  <si>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</si>
  <si>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</si>
  <si>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</si>
  <si>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</si>
  <si>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</si>
  <si>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</si>
  <si>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</si>
  <si>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</si>
  <si>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</si>
  <si>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Газификация сёл  Пружинино,  Никитское, деревень Балахнино, Стрельниково, Абращиха, Артемиха (в том числе проектные работы)</t>
  </si>
  <si>
    <t>Проектирование и перевод на природный газ котельной дома культуры, дер. Скоково</t>
  </si>
  <si>
    <t>ПСД и строительство артезианской скважины в с. Марково</t>
  </si>
  <si>
    <t>Газификация раб. пос. Красные Ткачи (2-3 этап), в том числе                                       ул. Красной</t>
  </si>
  <si>
    <t xml:space="preserve">Реконструкция канализационной насосной станции № 2 в                                     г. Угличе </t>
  </si>
  <si>
    <t>Реконструкция очистных сооружений канализации в раб.                                                     пос. Борисоглебский</t>
  </si>
  <si>
    <t>Строительство сетей канализации центральной части в раб.                                                    пос. Борисоглебский</t>
  </si>
  <si>
    <t>Реконструкция очистных сооружений водоснабжения (1 этап) в                                                 г. Гаврилов-Яме</t>
  </si>
  <si>
    <t>Строительство артезианских скважин на ул. Коммунальной в                                                            г. Данилове</t>
  </si>
  <si>
    <t>Реконструкция очистных сооружений водоснабжения в                                                    г. Мышкине</t>
  </si>
  <si>
    <t>Реконструкция очистных сооружений канализации в                                                              раб. пос. Пречистое</t>
  </si>
  <si>
    <t xml:space="preserve">                                                                   к Закону Ярославской области</t>
  </si>
  <si>
    <t xml:space="preserve">                                                                   Приложение 18</t>
  </si>
  <si>
    <t xml:space="preserve">Газификация жилых домов в с. Спасс, Рыбинский муниципальный район </t>
  </si>
  <si>
    <t xml:space="preserve">Газификация жилых домов в дер. Свингино, Рыбинский муниципальный район 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</si>
  <si>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в с. Золоторучье, Угличский муниципальный район</t>
  </si>
  <si>
    <t>Газоснабжение жилых домов по улицам  Рассветной и Солнечной в дер. Сельцо</t>
  </si>
  <si>
    <t xml:space="preserve">Модернизация котельной,  ул. Заводская, д. 7, г. Данилов </t>
  </si>
  <si>
    <t>Реконструкция артезианских скважин с оснащением установкой обеззараживания и обезжелезивания воды в поселках Тихменево, Майский, Песочное, Красная Горка, Великий Мох, селах Арефино, Никольское, Сретенье, Милюшино, Глебово, деревнях Соловьевское, Свингино, Забава, Большое Белево, Волково, Лом, Новый Поселок</t>
  </si>
  <si>
    <t>Реконструкция очистных сооружений водоснабжения (2 этап) в                                      г. Гаврилов-Яме (проектные работы)</t>
  </si>
  <si>
    <t xml:space="preserve">Строительство автодорог, тротуаров и подъездных путей микрорайона массовой малоэтажной застройки № 2 городского поселения Ростов и подъездных путей к нему, Ростовский муниципальный район </t>
  </si>
  <si>
    <t>2003-2005 и перспек-тивы до 2007 года</t>
  </si>
  <si>
    <t xml:space="preserve">2006-2007 и перспек-тивы до 2010 </t>
  </si>
  <si>
    <t>Наименование раздела функциональной классификации,                            программы и объекта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</si>
  <si>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</si>
  <si>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</si>
  <si>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</si>
  <si>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</si>
  <si>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</si>
  <si>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</si>
  <si>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Строительство очистных сооружений пос. Козьмодемьянск (в том числе проектные работы)</t>
  </si>
  <si>
    <t>Реконструкция дизельной котельной с переводом на природный газ дер. Кормилицыно (в том числе проектные работы)</t>
  </si>
  <si>
    <t>Реконструкция мазутной котельной с переводом на природный газ пос. Козьмодемьянск (в том числе проектные работы)</t>
  </si>
  <si>
    <t>Реконструкция котельной с переводом на газ дер.Григорьевское Заволжского сельского поселения (в том числе проектные работы)</t>
  </si>
  <si>
    <t>Газификация дер.Мужиково (в том числе проектные работы)</t>
  </si>
  <si>
    <t>Газораспределительные сети пос.Ивановское ул.Лесная</t>
  </si>
  <si>
    <t>Реконструкция очистных сооружений канализации, пос. Ивановское (в том числе проектные работы)</t>
  </si>
  <si>
    <t>Реконструкция очистных сооружений канализации детского дома дер. Шильпухово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</si>
  <si>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</si>
  <si>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</si>
  <si>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</si>
  <si>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Строительство водопровода с.Сера, Мышкинский муниципальный район</t>
  </si>
  <si>
    <t>Строительство водопровода с.Рождествено, Мышкинский муниципальный район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</si>
  <si>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</si>
  <si>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</si>
  <si>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</si>
  <si>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</si>
  <si>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</si>
  <si>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</si>
  <si>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</si>
  <si>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Областная целевая программа "Развитие сельского хозяйства, пищевой и перерабатывающей промышленности Ярославской области"</t>
  </si>
  <si>
    <t>Модернизация резервного топливного хозяйства муниципальных котельных с внедрением автономных источников электроснабжения (в том числе проектные работы)</t>
  </si>
  <si>
    <t>Реконструкция мазутной котельной (район СХТ) с переводом на природный газ, г. Тутаев ( в том числе проектные работы)</t>
  </si>
  <si>
    <t xml:space="preserve">Газификация с. Большое Село: ул. Кооперативная, Садовая </t>
  </si>
  <si>
    <t>Газификация с. Брейтово и населенных пунктов в километровой зоне межпоселкового газопровода (в том числе проектные работы)</t>
  </si>
  <si>
    <t>Реконструкция угольной котельной бани с переводом на природный газ, с. Середа (в том числе проектные работы)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</si>
  <si>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</si>
  <si>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</si>
  <si>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</si>
  <si>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Реконструкция котельной с переводом на природный газ с. Дунилово (в том числе проектные работы)</t>
  </si>
  <si>
    <t>Реконструкция угольной котельной средней образовательной школы с. Высоково (в том числе проектные работы)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</si>
  <si>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</si>
  <si>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</si>
  <si>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</si>
  <si>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</si>
  <si>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</si>
  <si>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Строительство канализационных сетей по ул. Ленина, пос.Волга</t>
  </si>
  <si>
    <t>Газификация дер. Лодыгино (в том числе проектные работы)</t>
  </si>
  <si>
    <t>Реконструкция котельной с переводом на природный газ, дер.Коптево (в том числе проектные работы)</t>
  </si>
  <si>
    <t>Реконструкция угольной котельной Дома культуры с переводом на природный газ, дер. Ермаково (в том числе проектные работы)</t>
  </si>
  <si>
    <t>Реконструкция угольной котельной Дома культуры с переводом на природный газ, пос.Соколиный (в том числе проектные работы)</t>
  </si>
  <si>
    <t>Проектирование и перевод на природный газ котельной школы дер. Скоково (в том числе проектные работы)</t>
  </si>
  <si>
    <t>Проектирование и перевод на природный газ котельной Середского сельского поселения</t>
  </si>
  <si>
    <t>Строительство тепловых сетей к зданию школы, пос. Красный Октябрь (в том числе проектные работы)</t>
  </si>
  <si>
    <t>Строительство котельной детского сада "Колосок" с переводом на природный газ, дер. Андреевское (проектные работы)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</si>
  <si>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</si>
  <si>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</si>
  <si>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</si>
  <si>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</si>
  <si>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</si>
  <si>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Культура, кинематография, средства массовой информации  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</si>
  <si>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</si>
  <si>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</si>
  <si>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</si>
  <si>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</si>
  <si>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</si>
  <si>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</si>
  <si>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</si>
  <si>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</si>
  <si>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</si>
  <si>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</si>
  <si>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</si>
  <si>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</si>
  <si>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</si>
  <si>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очистных сооружений канализации, г.Мышкин</t>
  </si>
  <si>
    <t>Строительство канализационных сетей по улицам Юбилейной и Кооперативной, пер. Библиотечному со станцией очистки воды, с. Новый Некоуз</t>
  </si>
  <si>
    <t>Реконструкция канализационных сетей по ул. Мелиораторов, с.Новый Некоуз</t>
  </si>
  <si>
    <t>Строительство водопроводных сетей по улицам Юбилейная, Кооперативная и Новая, пер. Библиотечному, с. Новый Некоуз (0,25 км)</t>
  </si>
  <si>
    <t>Реконструкция котельной с переводом на газ в с.Никольское (в том числе проектные работы)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</si>
  <si>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</si>
  <si>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</si>
  <si>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</si>
  <si>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</si>
  <si>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</si>
  <si>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</si>
  <si>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</si>
  <si>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</si>
  <si>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</si>
  <si>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</si>
  <si>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</si>
  <si>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</si>
  <si>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</si>
  <si>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</si>
  <si>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</si>
  <si>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</si>
  <si>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</si>
  <si>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</si>
  <si>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</si>
  <si>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</si>
  <si>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Строительство отводов к частным домам, с. Кубринск (в том числе кредиторская задолженность)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</si>
  <si>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области", 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</si>
  <si>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</si>
  <si>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</si>
  <si>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</si>
  <si>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Реконструкция автомобильной дороги Брейтово - Сить - Станилово - Бутовская, Некоузский муниципальный район</t>
  </si>
  <si>
    <t>Строительство отводов к частным домам, с.Толбухино                                                      (в том числе кредиторская задолженность)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</si>
  <si>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</si>
  <si>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Газификация левобережного района,  г. Углич (в том числе проектные работы)</t>
  </si>
  <si>
    <t>Строительство газовой котельной амбулатории, с. Середа                            (в том числе проектные работы)</t>
  </si>
  <si>
    <t xml:space="preserve">Реконструкция очистных сооружений водоснабжения,                                 г. Мышкин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</si>
  <si>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</si>
  <si>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</si>
  <si>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</si>
  <si>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</si>
  <si>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</si>
  <si>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</si>
  <si>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Реконструкция котельной  с целью организации ее работы  в летний период, раб.пос. Некрасовское (в том числе проектные работы)</t>
  </si>
  <si>
    <t>Замена ветхих участков магистральных т/сетей от ТК1 на трубопроводы в ППУ изоляции в раб.пос.Некрасовское</t>
  </si>
  <si>
    <t>Реконструкция очистных сооружений дер.Грешнево (в том числе проектные работы)</t>
  </si>
  <si>
    <t>Реконструкция водопроводных сетей дер. Грешнево (в том числе проектные работы)</t>
  </si>
  <si>
    <t xml:space="preserve">Реконструкция очистных сооружений канализации, дер. Горки </t>
  </si>
  <si>
    <t>Реконструкция очистных сооружений канализации, с. Берендеево (в том числе проектные работы)</t>
  </si>
  <si>
    <t>Газификация ул. Пролетарская, г.Пошехонье (в том числе проектные работы и кредиторская задолженность)</t>
  </si>
  <si>
    <t>Оптимизация системы теплоснабжения дер. Сельцо</t>
  </si>
  <si>
    <t>Строительство газопровода, дер. Тарантаево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</si>
  <si>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</si>
  <si>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</si>
  <si>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</si>
  <si>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Реконструкция водоочистных сооружений в с.Кукобой</t>
  </si>
  <si>
    <t>Строительство котельной в пос. Молодежный (в том числе проектные работы)</t>
  </si>
  <si>
    <t>Строительство газовой котельной ЦТП "Фрегат" (в том числе проектные работы)</t>
  </si>
  <si>
    <t>Реконструкция магистральных тепловых сетей с ЦТП  ( в том числе проектные работы)</t>
  </si>
  <si>
    <t xml:space="preserve">Жилищное строительство 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</si>
  <si>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</si>
  <si>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</si>
  <si>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</si>
  <si>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>Строительство газопровода высокого давления к с.Григорьевское Некрасовского сельского поселения</t>
  </si>
  <si>
    <t>Разработка рабочего проекта на строительство автомобильной дороги Любилки - Павлова Гора, Ростовский муниципальный район</t>
  </si>
  <si>
    <t>Реконструкция автомобильной дороги Николо-Корма - Глебово, Рыбинский муниципальный район</t>
  </si>
  <si>
    <t>Мероприятия по строительству и реконструкции систем и объектов водоснабжения и водоотведения</t>
  </si>
  <si>
    <t>Строительство канализационного коллектора от насосной станции № 2 до ул. Свободы (диаметр 300 мм)</t>
  </si>
  <si>
    <t>Строительство открытого водозабора, водопроводных сетей в левобережной части г. Углича</t>
  </si>
  <si>
    <t>Строительство артезианской скважины и водовода в с. Борисоглеб</t>
  </si>
  <si>
    <t>Модернизация водозабора в с. Брейтово</t>
  </si>
  <si>
    <t>Реконструкция и строительство сетей водопровода в г. Данилове</t>
  </si>
  <si>
    <t>Реконструкция и строительство сетей канализации в г. Данилове</t>
  </si>
  <si>
    <t>Реконструкция очистных сооружений канализации в г. Мышкине</t>
  </si>
  <si>
    <t>Строительство и реконструкция водопроводных сетей в с. Новый Некоуз</t>
  </si>
  <si>
    <t>Строительство очистных сооружений канализации в с. Купанское</t>
  </si>
  <si>
    <t>Строительство водопроводных сетей в г. Пошехонье</t>
  </si>
  <si>
    <t>Мероприятия по реконструкции и строительству шахтных колодцев</t>
  </si>
  <si>
    <t>Арефинское сельское поселение</t>
  </si>
  <si>
    <t>Волжское сельское поселение</t>
  </si>
  <si>
    <t>Глебовское сельское поселение</t>
  </si>
  <si>
    <t>Каменниковское сельское поселение</t>
  </si>
  <si>
    <t>Назаровское сельское поселение</t>
  </si>
  <si>
    <t>Региональная адресная программа по переселению граждан из аварийного жилищного фонда Ярославской области на 2010 год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</si>
  <si>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</si>
  <si>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Приобретение жилых помещений в доме № 29 по ул.Судостроительной пос. Судоверфь, Рыбинский муниципальный район  (кредиторская задолженность)</t>
  </si>
  <si>
    <t>Мероприятия по газификации и теплоснабжению</t>
  </si>
  <si>
    <t>Мероприятия по переселению граждан из жилищного фонда, признанного непригодным для проживания, и (или) жилищного фонда с высоким уровнем износа (более 70 процентов) в Ярославской области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</si>
  <si>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</si>
  <si>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</si>
  <si>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</si>
  <si>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</si>
  <si>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</si>
  <si>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</si>
  <si>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</si>
  <si>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</si>
  <si>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r>
      <t>Ростовский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муниципальный район</t>
    </r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</si>
  <si>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</si>
  <si>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"Социальное развитие села до 2012 года"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</si>
  <si>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</si>
  <si>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>Областная целевая программа "Модернизация объектов коммунальной инфраструктуры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</si>
  <si>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</si>
  <si>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>Газификация г. Ростова</t>
  </si>
  <si>
    <t>Реконструкция водонапорных башен, резервуаров и насосных станций в поселках Тихменево, Майский, Забава, Каменники, Ермаково, с. Сретенье</t>
  </si>
  <si>
    <t>Строительство канализационной насосной станции в г. Ростове</t>
  </si>
  <si>
    <t>Реконструкция установки обезжелезивания воды в дер. Дунилово</t>
  </si>
  <si>
    <t xml:space="preserve">Строительство надстройки мансардного этажа над зданием инфекционного корпуса МУЗ "Угличская ЦРБ", Угличский муниципальный район </t>
  </si>
  <si>
    <t xml:space="preserve">Строительство водоочистных сооружений на подземном водозаборе в                                           микрорайоне Волжский </t>
  </si>
  <si>
    <t>Модернизация комплекса водозабора и очистных сооружений водоснабжения в дер. Дюдьково</t>
  </si>
  <si>
    <t>Строительство станции ультрафиолетового обеззараживания  очищенных стоков перед сбросом в р. Нерль-Волжская</t>
  </si>
  <si>
    <t xml:space="preserve">Техническое перевооружение скважины "Центральная" в с. Новый Некоуз с установкой системы водоочистки </t>
  </si>
  <si>
    <t>Строительство комплекса сооружений подземного водоснабжения в раб. пос. Некрасовское</t>
  </si>
  <si>
    <t>Областная целевая программа "Комплексный инвестиционный план модернизации городского поселения Гаврилов-Ям" на 2010-2015 годы</t>
  </si>
  <si>
    <t>Реконструкция котельной</t>
  </si>
  <si>
    <t>Реконструкция очистных сооружений водоснабжения</t>
  </si>
  <si>
    <t>Реконструкция комплекса очистных сооружений канализации</t>
  </si>
  <si>
    <t>Мероприятия по реконструкции коммунальной инфраструктуры в целях реализации инвестиционного проекта по созданию промышленного парка "Гаврилов-Ям"</t>
  </si>
  <si>
    <t>Реконструкция автомобильной дороги Николо-Корма - Глебово на участке Малое Высоково - Кабатово, Рыбинский муниципальный район</t>
  </si>
  <si>
    <t xml:space="preserve">Перевод котельной школы-интерната № 2 с дизельного топлива на газ </t>
  </si>
  <si>
    <t xml:space="preserve">Газификация г. Гаврилов-Яма </t>
  </si>
  <si>
    <t>Газификация с. Великого</t>
  </si>
  <si>
    <t xml:space="preserve">Газификация муниципальных домов, раб. пос. Красный Профинтерн </t>
  </si>
  <si>
    <t>Реконструкция водозаборных очистных cооружений и строительство станции очистки воды в раб. пос. Семибратово</t>
  </si>
  <si>
    <t>Строительство магистрального водовода между г. Тутаев и раб. пос. Константиновский</t>
  </si>
  <si>
    <t xml:space="preserve">Восстановление артезианских скважин в раб. пос. Красные Ткачи и монтаж станции обезжелезивания воды </t>
  </si>
  <si>
    <t>Разработка проектной и рабочей документации на реконструкцию автомобильной дороги Кормилицыно - Курба на участке перехода через реку Пажа, Ярославский муниципальный район</t>
  </si>
  <si>
    <t xml:space="preserve">Гаврилов-Ямский муниципальный район </t>
  </si>
  <si>
    <t>Перевод на природный газ угольной котельной для учреждений социальной сферы по ул. Октябрьской с. Середа (кредиторская задолженность)</t>
  </si>
  <si>
    <t>Газификация раб. пос. Константиновский</t>
  </si>
  <si>
    <t>Областная целевая программа "Чистая вода Ярославской области" на 2010-2014 годы</t>
  </si>
  <si>
    <t>Реконструкция автомобильной дороги Нагорье - Кубринск - граница Московской области на участке км 10+714 - км 12+950, Переславский муниципальный район</t>
  </si>
  <si>
    <t>Реконструкция автомобильной дороги Николо-Корма - Глебово на участке Малое Высоково - Кабатово,  Рыбинский муниципальный район (4 пусковой комплекс)</t>
  </si>
  <si>
    <t>Газоснабжение жилых домов деревень Настасьино и Тимино, Любимский муниципальный район</t>
  </si>
  <si>
    <t>Газификация района Грачковская Слобода (улиц Лабазной, Большой Протечной, Малой Протечной, Советской, Комитетской, Валовое кольцо, переулков Грачковского, Чернореченского, Горсоветского)</t>
  </si>
  <si>
    <t>Оптимизация системы  теплоснабжения  дер. Дюдьково (кредиторская задолженность)</t>
  </si>
  <si>
    <t>в том числе городское поселение Ростов</t>
  </si>
  <si>
    <t>в том числе Высоковское сельское поселение</t>
  </si>
  <si>
    <t>в том числе городское поселение Данилов</t>
  </si>
  <si>
    <t>в том числе Осецкое сельское поселение</t>
  </si>
  <si>
    <t>в том числе Пригородное сельское поселение</t>
  </si>
  <si>
    <t>в том числе городское поселение Пошехонье</t>
  </si>
  <si>
    <t>в том числе Огарковское сельское поселение</t>
  </si>
  <si>
    <t xml:space="preserve">Реконструкция угольной котельной школы  дер. Ермаково с переводом на природный газ </t>
  </si>
  <si>
    <t xml:space="preserve">Газификация пос. Речной, 2 этап </t>
  </si>
  <si>
    <t>в том числе городское поселение Пречистое</t>
  </si>
  <si>
    <t>Улейминское сельское поселение</t>
  </si>
  <si>
    <t>сельское поселение Некрасовское</t>
  </si>
  <si>
    <t>сельское поселение Бурмакино</t>
  </si>
  <si>
    <t xml:space="preserve">Проведение мероприятий по созданию промышленного парка "Гаврилов-Ям"  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</si>
  <si>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</si>
  <si>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>Строительство водопроводных сетей в с. Толгоболь (Кузнечихинское сельское поселение)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</si>
  <si>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</si>
  <si>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</si>
  <si>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</si>
  <si>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</si>
  <si>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</si>
  <si>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</si>
  <si>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</si>
  <si>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</si>
  <si>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</si>
  <si>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</si>
  <si>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</si>
  <si>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</si>
  <si>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</si>
  <si>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</si>
  <si>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</si>
  <si>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</si>
  <si>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</si>
  <si>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</si>
  <si>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</si>
  <si>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</si>
  <si>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</si>
  <si>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очистных сооружений водоснабжения в г. Гаврилов-Ям (в том числе проектные работы)</t>
  </si>
  <si>
    <t>Реконструкция очистных сооружений канализации в с.Шопша (проектные работы)</t>
  </si>
  <si>
    <t>Реконструкция котельной с. Филиппово (кредиторская задолженность)</t>
  </si>
  <si>
    <t>Газификация г.Любим (в том числе проектные работы)</t>
  </si>
  <si>
    <t>Газификация с. Рыбницы</t>
  </si>
  <si>
    <t>Модернизация котельных медпункта,клуба,школы,очистных сооружений пос. железнодорожной станции Скалино (в том числе проектные работы)</t>
  </si>
  <si>
    <t>Децентрализация системы отопления жилых домов, с.Новое (в том числе проектные работы)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</si>
  <si>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</si>
  <si>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</si>
  <si>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 xml:space="preserve">                                                                   от 08.06.2011 № 10-з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</si>
  <si>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</si>
  <si>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</si>
  <si>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</si>
  <si>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</si>
  <si>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</si>
  <si>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</si>
  <si>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</si>
  <si>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</si>
  <si>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</si>
  <si>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</si>
  <si>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</si>
  <si>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</si>
  <si>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</si>
  <si>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</si>
  <si>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</si>
  <si>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</si>
  <si>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</si>
  <si>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</si>
  <si>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</si>
  <si>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</si>
  <si>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</si>
  <si>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</si>
  <si>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</si>
  <si>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</si>
  <si>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</si>
  <si>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</si>
  <si>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</si>
  <si>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</si>
  <si>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</si>
  <si>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</si>
  <si>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Децентрализация системы отопления, дер. Андреевское (в том числе проектные работы)</t>
  </si>
  <si>
    <t>Реконструкция канализационных коллекторов, г. Углич</t>
  </si>
  <si>
    <t>Реконструкция КНС-2, г. Углич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</si>
  <si>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</si>
  <si>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</si>
  <si>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</si>
  <si>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</si>
  <si>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</si>
  <si>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</si>
  <si>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</si>
  <si>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</si>
  <si>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</si>
  <si>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 xml:space="preserve">Газификация раб. пос. Пречистое </t>
  </si>
  <si>
    <t xml:space="preserve">Газификация  с. Кубринск </t>
  </si>
  <si>
    <t xml:space="preserve">Строительство водоочистных сооружений со станцией второго подъема в раб. пос. Пречистое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</si>
  <si>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</si>
  <si>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</si>
  <si>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</si>
  <si>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</si>
  <si>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Расширение сетей водоснабжения в г. Угличе, в том числе подключение поселков Вокзальный и Зеленая Роща</t>
  </si>
  <si>
    <t>Левобережное сельское поселение</t>
  </si>
  <si>
    <t>Перевод на природный газ котельной с. Белогостицы</t>
  </si>
  <si>
    <t>Строительство подъезда к дер. Гагаринская Новоселка, Переславский муниципальный район</t>
  </si>
  <si>
    <t>Разработка рабочего проекта строительства автомобильной дороги Каплино -  Шельшедом - Рублево,  подъезд к дер. Шельшедом, Большесельский муниципальный район</t>
  </si>
  <si>
    <t>Строительство здания областного дома ребенка, ул.Моховая, дер.14, г.Ярославль (пристройка с переходом, инженерными коммуникациями и реконструкцией существующего здания, в том числе кредиторская задолженность) (ввод)</t>
  </si>
  <si>
    <t>Строительство здания областного дома ребенка, ул.Моховая, дер.14, г.Ярославль (пристройка с переходом, инженерными коммуникациямии и реконструкцией существующего здания)</t>
  </si>
  <si>
    <t>Газификация дер.Осиновая Слобода, Некрасовский муниципальный район</t>
  </si>
  <si>
    <t>Газификация дер.Турово, Некрасовский муниципальный район</t>
  </si>
  <si>
    <t xml:space="preserve">Газификация дер.Осиновая Слобода Некрасовский муниципальный район </t>
  </si>
  <si>
    <t>Строительство газопровода низкого давления дер.Свингино, Рыбинский муниципальный район</t>
  </si>
  <si>
    <t>Газификация дер.Ченцы, Ярославский муниципальный район</t>
  </si>
  <si>
    <t>Строительство распределительных сетей дер.Ново, Ярославский муниципальный район</t>
  </si>
  <si>
    <t>Газификация дер.Заборное, Ярославский муниципальный район</t>
  </si>
  <si>
    <t>Газификация дер.Климовское, Ярославский муниципальный район</t>
  </si>
  <si>
    <t>Газификация дер.Корюково, Ярославский муниципальный район</t>
  </si>
  <si>
    <t>Реконструкция водопровода дер. Хабарово, Даниловский муниципальный район</t>
  </si>
  <si>
    <t>Строительство водопровода дер.Минино, Любимский муниципальный район</t>
  </si>
  <si>
    <t>Строительство водопровода дер.Кириллово, Любимский муниципальный район</t>
  </si>
  <si>
    <t>Строительство водопровода дер.Галачевская, дер.Чебыхино, Мышкинский муниципальный район</t>
  </si>
  <si>
    <t>Строительство водопровода дер.Беловская, Некоузский муниципальный район</t>
  </si>
  <si>
    <t>Газификация дер.Рузбугино, Любимский муниципальный район</t>
  </si>
  <si>
    <t>Газификация с.Раслово-Монастырское, дер.Касьяново, Любимский муниципальный район</t>
  </si>
  <si>
    <t>Газификация дер.Обнорское, Любимский муниципальный район</t>
  </si>
  <si>
    <t>Газификация дер.Филиппово, Осецкое селькое поселение, Любимский муниципальный район</t>
  </si>
  <si>
    <t>Газоснабжение дер.Данилово, Некоузский муниципальный район</t>
  </si>
  <si>
    <t>Строительство газопровода низкого давления дер.Гаврилово, Рыбинский муниципальный район</t>
  </si>
  <si>
    <t>Строительство водопровода дер.Кузьмино, Даниловский муниципальный район</t>
  </si>
  <si>
    <t>Строительство водопровода дер.Кинтаново, Любимский муниципальный район</t>
  </si>
  <si>
    <t>Строительство водопровода дер.Починок и дер.Харино, Ермаковское сельское поселение, Любимский муниципальный район</t>
  </si>
  <si>
    <t>Строительство водопровода дер.Касьяново, Любимский муниципальный район</t>
  </si>
  <si>
    <t>Строительство водопровода дер.Степанково, Любимский муниципальный район</t>
  </si>
  <si>
    <t>Строительство водопровода дер.Хлестово, Любимский муниципальный район</t>
  </si>
  <si>
    <t>Строительство водопровода дер.Лилицино, Любимский муниципальный район</t>
  </si>
  <si>
    <t>Строительство водопровода с.Коптево, дер.Антипово, Мышкинский муниципальный район</t>
  </si>
  <si>
    <t>Строительство водопровода дер.Мартыново, Мышкинский муниципальный район</t>
  </si>
  <si>
    <t xml:space="preserve">Газификация,  дер.Назарово (в том числе кредиторская задолженность) </t>
  </si>
  <si>
    <t>Завершение работ по реконструкции котельной, дер.Березники</t>
  </si>
  <si>
    <t>Строительство газопровода дер. Поляна - санаторий "Сосновый Бор"</t>
  </si>
  <si>
    <t xml:space="preserve"> Оптимизация системы теплоснабжения, дер. Грешнево (кредиторская задолженность)</t>
  </si>
  <si>
    <t>Газификация дер. Смирново (в том числе кредиторская задолженность)</t>
  </si>
  <si>
    <t>Реконструкция мазутной котельной с переводом на природный газ дер. Глебовское (в том числе кредиторская задолженность)</t>
  </si>
  <si>
    <t>Газификация дер. Григорьевское Заволжского сельского поселения (в том числе проектные работы )</t>
  </si>
  <si>
    <t>Газификация дер. Глебовское (в том числе кредиторская задолженность)</t>
  </si>
  <si>
    <t>Строительство вводов и внутридомовых газовых сетей с демонтажем внутреннего газопровода сжиженного газа,                        дер. Глебовское (в том числе проектные работы и кредиторская задолженность)</t>
  </si>
  <si>
    <t>Строительство отводов к частным домам, дер. Глебовское                          (в том числе кредиторская задолженность)</t>
  </si>
  <si>
    <t>Строительство газопровода высокого давления от газораспределительной станции Климовское до дер. Высоко Карабихского сельского поселения</t>
  </si>
  <si>
    <t>Строительство очистных сооружений канализации в дер. Волково</t>
  </si>
  <si>
    <t>Строительство водопроводных сетей в дер. Степанково</t>
  </si>
  <si>
    <t>Разработка рабочего проекта строительства подъезда к пос.Соколиный, Любимский муниципальный район</t>
  </si>
  <si>
    <t>Строительство распределительных сетей пос.Козьмодемьянск, Ярославский муниципальный район</t>
  </si>
  <si>
    <t>Газификация с.Устье и пос.Красное, Ярославский муниципальный район</t>
  </si>
  <si>
    <t>Строительство водопровода пос.Мерга, Мышкинский муниципальный район</t>
  </si>
  <si>
    <t>Строительство водопровода с установкой водоразборных колонок в пос.Кузнечиха, Ярославский муниципальный район</t>
  </si>
  <si>
    <t>Газификация пос.Соколиный, дер.Шарна, дер.Починок-Черепанов, Любимский муниципальный район</t>
  </si>
  <si>
    <t>Газификация дер.Воробино, с.Сопелки, пос.Туношна, пос.Волга, дер.Ярцево, дер.Орлово, Ярославский муниципальный район</t>
  </si>
  <si>
    <t>Децентрализация системы отопления жилого фонда, пос. Искра Октября (кредиторская задолженность)</t>
  </si>
  <si>
    <t>Строительство газовой котельной, пос. Искра Октября</t>
  </si>
  <si>
    <t>Строительство модульной котельной на газовом топливе в                           пос. Ермаково</t>
  </si>
  <si>
    <t>Газоснабжение пос.Каменники (в том числе проектные работы)</t>
  </si>
  <si>
    <t>Реконструкция водозаборных очистных сооружений и строительство станции очистки р. пос. Семибратово (в том числе проектные работы)</t>
  </si>
  <si>
    <t>Строительство водовода р. пос. Петровское (завершение работ)</t>
  </si>
  <si>
    <t>Газопровод высокого давления с установкой ШРП пос. Чкаловский</t>
  </si>
  <si>
    <t>Строительство модульной газовой котельной в пос. Микляиха</t>
  </si>
  <si>
    <t>Реконструкция угольной котельной с переводом на природный газ пос. Красный Октябрь (в том числе проектные работы)</t>
  </si>
  <si>
    <t>Строительство сетей  канализации центральной части,                             р. пос. Борисоглебский</t>
  </si>
  <si>
    <t>Газификация пос. Красный Октябрь и населенных пунктов в зоне газопровода к пос. Красный Октябрь (в том числе проектные работы)</t>
  </si>
  <si>
    <t xml:space="preserve">Газификация жилых домов, пос. Волга </t>
  </si>
  <si>
    <t xml:space="preserve">Газификация пос. Октябрь </t>
  </si>
  <si>
    <t>Установка частотных регуляторов вращения  на котельной,                           р. пос. Некрасовское</t>
  </si>
  <si>
    <t>Строительство комплекса сооружений подземного водоснабжения, р. пос. Некрасовское</t>
  </si>
  <si>
    <t xml:space="preserve">Газификация р. пос. Некрасовское (в том числе проектные работы и кредиторская задолженность) </t>
  </si>
  <si>
    <t>Реконструкция очистных сооружений канализации,                                     пос. Мокеевское</t>
  </si>
  <si>
    <t>Газификация пос. Красный Холм (в том числе кредиторская задолженность)</t>
  </si>
  <si>
    <t>Реконструкция очистных сооружений канализации в пос. Мокеевское</t>
  </si>
  <si>
    <t>Строительство областного перинатального центра, г. Ярославль</t>
  </si>
  <si>
    <t>Модернизация и оснащение ГУЗ ЯО "Областная клиническая онкологическая больница", г. Ярославль (в том числе строительство и реконструкция)</t>
  </si>
  <si>
    <t xml:space="preserve">Газификация жилых домов, раб. пос. Борисоглебский </t>
  </si>
  <si>
    <t xml:space="preserve">Газификация раб. пос. Бурмакино </t>
  </si>
  <si>
    <t>Строительство разводящих сетей дер. Костюшино, Даниловский муниципальный район</t>
  </si>
  <si>
    <t xml:space="preserve">Реконструкция тепловых сетей от котельной п. Искра Октября </t>
  </si>
  <si>
    <t>Реконструкция комплекса очистных сооружений канализации (2 этап) на ул. Клубной в г. Гаврилов-Яме (проектные работы)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</si>
  <si>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</si>
  <si>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</si>
  <si>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</si>
  <si>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</si>
  <si>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Модернизация центральных тепловых пунктов квартальной котельной в г. Гаврилов-Ям (в том числе проектные работы)</t>
  </si>
  <si>
    <t>Строительство автомобильной дороги Любилки - Павлова Гора, Ростовский муниципальный район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</si>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</sst>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6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8"/>
      <name val="Arial Cyr"/>
      <family val="2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65" fillId="0" borderId="0"/>
    <xf numFmtId="0" fontId="48" fillId="0" borderId="0"/>
  </cellStyleXfs>
  <cellXfs count="53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9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4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5" fillId="0" borderId="0" xfId="0" applyFont="1" applyAlignment="1">
      <alignment vertical="top" wrapText="1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3" fontId="24" fillId="0" borderId="0" xfId="0" applyNumberFormat="1" applyFont="1" applyAlignment="1">
      <alignment vertical="top"/>
    </xf>
    <xf numFmtId="3" fontId="24" fillId="0" borderId="0" xfId="0" applyNumberFormat="1" applyFont="1" applyAlignment="1">
      <alignment vertical="top" wrapText="1"/>
    </xf>
    <xf numFmtId="0" fontId="24" fillId="0" borderId="0" xfId="0" applyFont="1" applyAlignment="1">
      <alignment vertical="top"/>
    </xf>
    <xf numFmtId="3" fontId="28" fillId="0" borderId="0" xfId="0" applyNumberFormat="1" applyFont="1" applyAlignment="1">
      <alignment vertical="top"/>
    </xf>
    <xf numFmtId="0" fontId="29" fillId="0" borderId="0" xfId="0" applyFont="1"/>
    <xf numFmtId="0" fontId="30" fillId="0" borderId="0" xfId="0" applyFont="1" applyAlignment="1">
      <alignment horizontal="center" vertical="top"/>
    </xf>
    <xf numFmtId="0" fontId="31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top"/>
    </xf>
    <xf numFmtId="0" fontId="33" fillId="0" borderId="0" xfId="0" applyFont="1"/>
    <xf numFmtId="0" fontId="31" fillId="0" borderId="0" xfId="0" applyFont="1" applyAlignment="1">
      <alignment vertical="top" wrapText="1"/>
    </xf>
    <xf numFmtId="49" fontId="24" fillId="0" borderId="11" xfId="0" applyNumberFormat="1" applyFont="1" applyBorder="1" applyAlignment="1">
      <alignment horizontal="left" vertical="top" wrapText="1"/>
    </xf>
    <xf numFmtId="49" fontId="24" fillId="4" borderId="11" xfId="0" applyNumberFormat="1" applyFont="1" applyFill="1" applyBorder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top" wrapText="1"/>
    </xf>
    <xf numFmtId="49" fontId="24" fillId="0" borderId="0" xfId="0" applyNumberFormat="1" applyFont="1" applyBorder="1" applyAlignment="1">
      <alignment horizontal="left" vertical="top" wrapText="1"/>
    </xf>
    <xf numFmtId="3" fontId="31" fillId="0" borderId="0" xfId="0" applyNumberFormat="1" applyFont="1" applyAlignment="1">
      <alignment vertical="top" wrapText="1"/>
    </xf>
    <xf numFmtId="0" fontId="24" fillId="0" borderId="0" xfId="0" applyFont="1" applyAlignment="1">
      <alignment horizontal="center" vertical="top"/>
    </xf>
    <xf numFmtId="0" fontId="31" fillId="0" borderId="0" xfId="0" applyFont="1"/>
    <xf numFmtId="0" fontId="26" fillId="0" borderId="0" xfId="0" applyFont="1" applyAlignment="1">
      <alignment vertical="top" wrapText="1"/>
    </xf>
    <xf numFmtId="0" fontId="24" fillId="0" borderId="0" xfId="0" applyFont="1"/>
    <xf numFmtId="16" fontId="34" fillId="0" borderId="0" xfId="0" applyNumberFormat="1" applyFont="1" applyAlignment="1">
      <alignment horizontal="center" vertical="top"/>
    </xf>
    <xf numFmtId="3" fontId="35" fillId="0" borderId="0" xfId="0" applyNumberFormat="1" applyFont="1" applyAlignment="1">
      <alignment vertical="top" wrapText="1"/>
    </xf>
    <xf numFmtId="3" fontId="35" fillId="0" borderId="0" xfId="0" applyNumberFormat="1" applyFont="1" applyAlignment="1">
      <alignment vertical="top"/>
    </xf>
    <xf numFmtId="0" fontId="36" fillId="0" borderId="0" xfId="0" applyFont="1"/>
    <xf numFmtId="0" fontId="34" fillId="0" borderId="0" xfId="0" applyFont="1" applyAlignment="1">
      <alignment horizontal="center" vertical="top"/>
    </xf>
    <xf numFmtId="49" fontId="35" fillId="0" borderId="11" xfId="0" applyNumberFormat="1" applyFont="1" applyBorder="1" applyAlignment="1">
      <alignment horizontal="left" vertical="top" wrapText="1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 vertical="top"/>
    </xf>
    <xf numFmtId="0" fontId="35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8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8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6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21" fillId="3" borderId="1" xfId="0" applyFont="1" applyFill="1" applyBorder="1" applyAlignment="1">
      <alignment horizontal="center" vertical="top"/>
    </xf>
    <xf numFmtId="0" fontId="4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left" vertical="top" wrapText="1"/>
    </xf>
    <xf numFmtId="3" fontId="35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40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3" fillId="5" borderId="0" xfId="0" applyFont="1" applyFill="1"/>
    <xf numFmtId="0" fontId="44" fillId="0" borderId="0" xfId="0" applyFont="1" applyBorder="1"/>
    <xf numFmtId="0" fontId="44" fillId="0" borderId="0" xfId="0" applyFont="1"/>
    <xf numFmtId="0" fontId="43" fillId="0" borderId="0" xfId="0" applyFont="1"/>
    <xf numFmtId="0" fontId="43" fillId="0" borderId="0" xfId="0" applyFont="1" applyBorder="1"/>
    <xf numFmtId="0" fontId="44" fillId="0" borderId="0" xfId="0" applyFont="1" applyFill="1"/>
    <xf numFmtId="0" fontId="43" fillId="4" borderId="0" xfId="0" applyFont="1" applyFill="1"/>
    <xf numFmtId="0" fontId="44" fillId="4" borderId="0" xfId="0" applyFont="1" applyFill="1"/>
    <xf numFmtId="0" fontId="43" fillId="0" borderId="0" xfId="0" applyFont="1" applyAlignment="1">
      <alignment horizontal="center" vertical="center" wrapText="1"/>
    </xf>
    <xf numFmtId="0" fontId="43" fillId="0" borderId="0" xfId="0" applyFont="1" applyFill="1"/>
    <xf numFmtId="0" fontId="44" fillId="6" borderId="0" xfId="0" applyFont="1" applyFill="1"/>
    <xf numFmtId="0" fontId="44" fillId="5" borderId="0" xfId="0" applyFont="1" applyFill="1"/>
    <xf numFmtId="1" fontId="43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vertical="top" wrapText="1"/>
    </xf>
    <xf numFmtId="1" fontId="45" fillId="4" borderId="1" xfId="0" applyNumberFormat="1" applyFont="1" applyFill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1" fontId="45" fillId="0" borderId="1" xfId="0" applyNumberFormat="1" applyFont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" fontId="45" fillId="0" borderId="1" xfId="0" applyNumberFormat="1" applyFont="1" applyFill="1" applyBorder="1" applyAlignment="1">
      <alignment horizontal="center"/>
    </xf>
    <xf numFmtId="1" fontId="45" fillId="0" borderId="0" xfId="0" applyNumberFormat="1" applyFont="1" applyFill="1" applyBorder="1" applyAlignment="1">
      <alignment horizontal="center"/>
    </xf>
    <xf numFmtId="0" fontId="45" fillId="7" borderId="1" xfId="0" applyFont="1" applyFill="1" applyBorder="1" applyAlignment="1">
      <alignment horizontal="center" wrapText="1"/>
    </xf>
    <xf numFmtId="1" fontId="45" fillId="8" borderId="1" xfId="0" applyNumberFormat="1" applyFont="1" applyFill="1" applyBorder="1" applyAlignment="1">
      <alignment horizontal="center"/>
    </xf>
    <xf numFmtId="1" fontId="45" fillId="4" borderId="1" xfId="0" applyNumberFormat="1" applyFont="1" applyFill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 wrapText="1"/>
    </xf>
    <xf numFmtId="0" fontId="22" fillId="0" borderId="1" xfId="0" applyFont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45" fillId="0" borderId="1" xfId="0" applyFont="1" applyBorder="1" applyAlignment="1">
      <alignment horizontal="center" vertical="top"/>
    </xf>
    <xf numFmtId="0" fontId="45" fillId="4" borderId="1" xfId="0" applyFont="1" applyFill="1" applyBorder="1" applyAlignment="1">
      <alignment horizontal="center" vertical="top"/>
    </xf>
    <xf numFmtId="0" fontId="45" fillId="0" borderId="1" xfId="0" applyFont="1" applyFill="1" applyBorder="1" applyAlignment="1">
      <alignment horizontal="center" vertical="top" wrapText="1"/>
    </xf>
    <xf numFmtId="1" fontId="45" fillId="0" borderId="1" xfId="0" applyNumberFormat="1" applyFont="1" applyFill="1" applyBorder="1" applyAlignment="1">
      <alignment horizontal="center" vertical="top" wrapText="1"/>
    </xf>
    <xf numFmtId="1" fontId="22" fillId="0" borderId="0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horizontal="center" vertical="top"/>
    </xf>
    <xf numFmtId="1" fontId="45" fillId="0" borderId="1" xfId="0" applyNumberFormat="1" applyFont="1" applyFill="1" applyBorder="1" applyAlignment="1">
      <alignment horizontal="center" vertical="top"/>
    </xf>
    <xf numFmtId="0" fontId="45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4" fillId="0" borderId="0" xfId="0" applyFont="1" applyFill="1" applyBorder="1"/>
    <xf numFmtId="0" fontId="22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22" fillId="0" borderId="13" xfId="0" applyFont="1" applyFill="1" applyBorder="1" applyAlignment="1">
      <alignment horizontal="justify" vertical="top" wrapText="1"/>
    </xf>
    <xf numFmtId="0" fontId="45" fillId="0" borderId="13" xfId="0" applyFont="1" applyFill="1" applyBorder="1" applyAlignment="1">
      <alignment horizontal="justify" vertical="top" wrapText="1"/>
    </xf>
    <xf numFmtId="0" fontId="45" fillId="0" borderId="1" xfId="0" applyFont="1" applyBorder="1" applyAlignment="1">
      <alignment horizontal="justify" vertical="top"/>
    </xf>
    <xf numFmtId="1" fontId="45" fillId="0" borderId="1" xfId="0" applyNumberFormat="1" applyFont="1" applyFill="1" applyBorder="1" applyAlignment="1">
      <alignment horizontal="justify" vertical="top"/>
    </xf>
    <xf numFmtId="0" fontId="45" fillId="0" borderId="1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48" fillId="0" borderId="0" xfId="0" applyFont="1"/>
    <xf numFmtId="0" fontId="22" fillId="0" borderId="0" xfId="0" applyFont="1" applyAlignment="1">
      <alignment vertical="top" wrapText="1"/>
    </xf>
    <xf numFmtId="0" fontId="43" fillId="4" borderId="0" xfId="0" applyFont="1" applyFill="1" applyBorder="1"/>
    <xf numFmtId="3" fontId="43" fillId="0" borderId="1" xfId="0" applyNumberFormat="1" applyFont="1" applyBorder="1" applyAlignment="1">
      <alignment horizontal="center" vertical="top" wrapText="1"/>
    </xf>
    <xf numFmtId="3" fontId="22" fillId="0" borderId="0" xfId="0" applyNumberFormat="1" applyFont="1" applyAlignment="1">
      <alignment horizontal="right" vertical="top"/>
    </xf>
    <xf numFmtId="0" fontId="43" fillId="0" borderId="0" xfId="0" applyFont="1" applyAlignment="1">
      <alignment vertical="top" wrapText="1"/>
    </xf>
    <xf numFmtId="1" fontId="45" fillId="4" borderId="1" xfId="0" applyNumberFormat="1" applyFont="1" applyFill="1" applyBorder="1" applyAlignment="1">
      <alignment horizontal="center" vertical="top" wrapText="1"/>
    </xf>
    <xf numFmtId="1" fontId="45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Fill="1" applyBorder="1" applyAlignment="1">
      <alignment horizontal="center" vertical="top" wrapText="1"/>
    </xf>
    <xf numFmtId="1" fontId="45" fillId="0" borderId="0" xfId="0" applyNumberFormat="1" applyFont="1" applyFill="1" applyBorder="1" applyAlignment="1">
      <alignment horizontal="center" vertical="top" wrapText="1"/>
    </xf>
    <xf numFmtId="1" fontId="46" fillId="0" borderId="1" xfId="0" applyNumberFormat="1" applyFont="1" applyFill="1" applyBorder="1" applyAlignment="1">
      <alignment horizontal="center" vertical="top" wrapText="1"/>
    </xf>
    <xf numFmtId="1" fontId="45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2" fillId="0" borderId="1" xfId="0" applyFont="1" applyBorder="1" applyAlignment="1">
      <alignment vertical="top" wrapText="1"/>
    </xf>
    <xf numFmtId="1" fontId="22" fillId="0" borderId="1" xfId="0" applyNumberFormat="1" applyFont="1" applyBorder="1" applyAlignment="1">
      <alignment horizontal="justify" vertical="top" wrapText="1"/>
    </xf>
    <xf numFmtId="1" fontId="45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22" fillId="4" borderId="1" xfId="0" applyNumberFormat="1" applyFont="1" applyFill="1" applyBorder="1" applyAlignment="1">
      <alignment horizontal="right" vertical="top"/>
    </xf>
    <xf numFmtId="3" fontId="22" fillId="0" borderId="1" xfId="0" applyNumberFormat="1" applyFont="1" applyBorder="1" applyAlignment="1">
      <alignment horizontal="right" vertical="top" wrapText="1"/>
    </xf>
    <xf numFmtId="3" fontId="22" fillId="0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22" fillId="0" borderId="0" xfId="0" applyNumberFormat="1" applyFont="1" applyFill="1" applyBorder="1" applyAlignment="1">
      <alignment horizontal="right" vertical="top"/>
    </xf>
    <xf numFmtId="3" fontId="45" fillId="0" borderId="0" xfId="0" applyNumberFormat="1" applyFont="1" applyFill="1" applyBorder="1" applyAlignment="1">
      <alignment horizontal="right" vertical="top"/>
    </xf>
    <xf numFmtId="3" fontId="46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Border="1" applyAlignment="1">
      <alignment horizontal="right" vertical="top"/>
    </xf>
    <xf numFmtId="3" fontId="46" fillId="0" borderId="1" xfId="0" applyNumberFormat="1" applyFont="1" applyBorder="1" applyAlignment="1">
      <alignment horizontal="right" vertical="top"/>
    </xf>
    <xf numFmtId="3" fontId="47" fillId="4" borderId="1" xfId="0" applyNumberFormat="1" applyFont="1" applyFill="1" applyBorder="1" applyAlignment="1">
      <alignment horizontal="right" vertical="top"/>
    </xf>
    <xf numFmtId="3" fontId="47" fillId="0" borderId="1" xfId="0" applyNumberFormat="1" applyFont="1" applyFill="1" applyBorder="1" applyAlignment="1">
      <alignment horizontal="right" vertical="top"/>
    </xf>
    <xf numFmtId="3" fontId="46" fillId="0" borderId="1" xfId="0" applyNumberFormat="1" applyFont="1" applyFill="1" applyBorder="1" applyAlignment="1">
      <alignment horizontal="right" vertical="top"/>
    </xf>
    <xf numFmtId="3" fontId="46" fillId="7" borderId="1" xfId="0" applyNumberFormat="1" applyFont="1" applyFill="1" applyBorder="1" applyAlignment="1">
      <alignment horizontal="right" vertical="top" wrapText="1"/>
    </xf>
    <xf numFmtId="3" fontId="46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5" fillId="4" borderId="1" xfId="0" applyNumberFormat="1" applyFont="1" applyFill="1" applyBorder="1" applyAlignment="1">
      <alignment horizontal="right" vertical="top" wrapText="1"/>
    </xf>
    <xf numFmtId="1" fontId="22" fillId="0" borderId="1" xfId="0" applyNumberFormat="1" applyFont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22" fillId="4" borderId="1" xfId="0" applyNumberFormat="1" applyFont="1" applyFill="1" applyBorder="1" applyAlignment="1">
      <alignment horizontal="right" vertical="top" wrapText="1"/>
    </xf>
    <xf numFmtId="0" fontId="22" fillId="0" borderId="1" xfId="0" applyFont="1" applyBorder="1" applyAlignment="1">
      <alignment horizontal="right" vertical="top" wrapText="1"/>
    </xf>
    <xf numFmtId="1" fontId="22" fillId="0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22" fillId="0" borderId="0" xfId="0" applyNumberFormat="1" applyFont="1" applyFill="1" applyBorder="1" applyAlignment="1">
      <alignment horizontal="right" vertical="top" wrapText="1"/>
    </xf>
    <xf numFmtId="1" fontId="45" fillId="0" borderId="0" xfId="0" applyNumberFormat="1" applyFont="1" applyFill="1" applyBorder="1" applyAlignment="1">
      <alignment horizontal="right" vertical="top" wrapText="1"/>
    </xf>
    <xf numFmtId="1" fontId="46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Border="1" applyAlignment="1">
      <alignment horizontal="right" vertical="top" wrapText="1"/>
    </xf>
    <xf numFmtId="1" fontId="46" fillId="0" borderId="1" xfId="0" applyNumberFormat="1" applyFont="1" applyBorder="1" applyAlignment="1">
      <alignment horizontal="right" vertical="top" wrapText="1"/>
    </xf>
    <xf numFmtId="1" fontId="47" fillId="4" borderId="1" xfId="0" applyNumberFormat="1" applyFont="1" applyFill="1" applyBorder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right" vertical="top" wrapText="1"/>
    </xf>
    <xf numFmtId="1" fontId="46" fillId="0" borderId="1" xfId="0" applyNumberFormat="1" applyFont="1" applyFill="1" applyBorder="1" applyAlignment="1">
      <alignment horizontal="right" vertical="top" wrapText="1"/>
    </xf>
    <xf numFmtId="0" fontId="47" fillId="0" borderId="1" xfId="0" applyFont="1" applyBorder="1" applyAlignment="1">
      <alignment horizontal="right" vertical="top" wrapText="1"/>
    </xf>
    <xf numFmtId="0" fontId="46" fillId="7" borderId="1" xfId="0" applyFont="1" applyFill="1" applyBorder="1" applyAlignment="1">
      <alignment horizontal="right" vertical="top" wrapText="1"/>
    </xf>
    <xf numFmtId="1" fontId="46" fillId="8" borderId="1" xfId="0" applyNumberFormat="1" applyFont="1" applyFill="1" applyBorder="1" applyAlignment="1">
      <alignment horizontal="right" vertical="top" wrapText="1"/>
    </xf>
    <xf numFmtId="0" fontId="45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9" fillId="0" borderId="1" xfId="0" applyNumberFormat="1" applyFont="1" applyFill="1" applyBorder="1" applyAlignment="1">
      <alignment horizontal="center"/>
    </xf>
    <xf numFmtId="3" fontId="50" fillId="0" borderId="1" xfId="0" applyNumberFormat="1" applyFont="1" applyBorder="1" applyAlignment="1">
      <alignment horizontal="right" vertical="top"/>
    </xf>
    <xf numFmtId="0" fontId="51" fillId="0" borderId="0" xfId="0" applyFont="1" applyFill="1"/>
    <xf numFmtId="0" fontId="51" fillId="6" borderId="0" xfId="0" applyFont="1" applyFill="1"/>
    <xf numFmtId="3" fontId="37" fillId="0" borderId="1" xfId="0" applyNumberFormat="1" applyFont="1" applyBorder="1" applyAlignment="1">
      <alignment horizontal="right" vertical="top"/>
    </xf>
    <xf numFmtId="3" fontId="37" fillId="0" borderId="1" xfId="0" applyNumberFormat="1" applyFont="1" applyFill="1" applyBorder="1" applyAlignment="1">
      <alignment horizontal="right" vertical="top"/>
    </xf>
    <xf numFmtId="0" fontId="47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1" fillId="3" borderId="0" xfId="0" applyFont="1" applyFill="1" applyAlignment="1">
      <alignment horizontal="center" vertical="top"/>
    </xf>
    <xf numFmtId="0" fontId="21" fillId="3" borderId="1" xfId="0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41" fillId="3" borderId="4" xfId="0" applyFont="1" applyFill="1" applyBorder="1" applyAlignment="1">
      <alignment horizontal="center" vertical="top" wrapText="1"/>
    </xf>
    <xf numFmtId="0" fontId="53" fillId="0" borderId="3" xfId="0" applyFont="1" applyBorder="1" applyAlignment="1">
      <alignment vertical="top" wrapText="1"/>
    </xf>
    <xf numFmtId="0" fontId="53" fillId="0" borderId="3" xfId="0" applyFont="1" applyBorder="1" applyAlignment="1">
      <alignment horizontal="center" vertical="top" wrapText="1"/>
    </xf>
    <xf numFmtId="0" fontId="53" fillId="0" borderId="4" xfId="0" applyFont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/>
    </xf>
    <xf numFmtId="0" fontId="21" fillId="3" borderId="4" xfId="0" applyFont="1" applyFill="1" applyBorder="1" applyAlignment="1">
      <alignment horizontal="center" vertical="top"/>
    </xf>
    <xf numFmtId="0" fontId="21" fillId="3" borderId="2" xfId="0" applyFont="1" applyFill="1" applyBorder="1" applyAlignment="1">
      <alignment horizontal="center" vertical="top"/>
    </xf>
    <xf numFmtId="0" fontId="21" fillId="0" borderId="3" xfId="0" applyFont="1" applyFill="1" applyBorder="1" applyAlignment="1">
      <alignment horizontal="center" vertical="top"/>
    </xf>
    <xf numFmtId="0" fontId="21" fillId="0" borderId="4" xfId="0" applyFont="1" applyFill="1" applyBorder="1" applyAlignment="1">
      <alignment horizontal="center" vertical="top"/>
    </xf>
    <xf numFmtId="0" fontId="54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2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5" fillId="3" borderId="1" xfId="0" applyFont="1" applyFill="1" applyBorder="1" applyAlignment="1">
      <alignment horizontal="center" vertical="top"/>
    </xf>
    <xf numFmtId="0" fontId="55" fillId="0" borderId="1" xfId="0" applyFont="1" applyBorder="1" applyAlignment="1">
      <alignment vertical="top"/>
    </xf>
    <xf numFmtId="0" fontId="55" fillId="0" borderId="2" xfId="0" applyFont="1" applyBorder="1" applyAlignment="1">
      <alignment vertical="top"/>
    </xf>
    <xf numFmtId="0" fontId="56" fillId="0" borderId="2" xfId="0" applyFont="1" applyBorder="1" applyAlignment="1">
      <alignment vertical="top"/>
    </xf>
    <xf numFmtId="0" fontId="56" fillId="0" borderId="3" xfId="0" applyFont="1" applyBorder="1" applyAlignment="1">
      <alignment vertical="top"/>
    </xf>
    <xf numFmtId="0" fontId="56" fillId="0" borderId="4" xfId="0" applyFont="1" applyBorder="1" applyAlignment="1">
      <alignment vertical="top"/>
    </xf>
    <xf numFmtId="0" fontId="56" fillId="0" borderId="1" xfId="0" applyFont="1" applyBorder="1" applyAlignment="1">
      <alignment vertical="top"/>
    </xf>
    <xf numFmtId="0" fontId="57" fillId="3" borderId="1" xfId="0" applyFont="1" applyFill="1" applyBorder="1" applyAlignment="1">
      <alignment vertical="top" wrapText="1"/>
    </xf>
    <xf numFmtId="0" fontId="57" fillId="3" borderId="1" xfId="0" applyFont="1" applyFill="1" applyBorder="1" applyAlignment="1">
      <alignment horizontal="center" vertical="top"/>
    </xf>
    <xf numFmtId="0" fontId="57" fillId="3" borderId="2" xfId="0" applyFont="1" applyFill="1" applyBorder="1" applyAlignment="1">
      <alignment vertical="top" wrapText="1"/>
    </xf>
    <xf numFmtId="0" fontId="57" fillId="3" borderId="2" xfId="0" applyFont="1" applyFill="1" applyBorder="1" applyAlignment="1">
      <alignment horizontal="center" vertical="top"/>
    </xf>
    <xf numFmtId="0" fontId="58" fillId="0" borderId="3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vertical="top"/>
    </xf>
    <xf numFmtId="0" fontId="58" fillId="3" borderId="4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vertical="top"/>
    </xf>
    <xf numFmtId="0" fontId="57" fillId="3" borderId="14" xfId="0" applyFont="1" applyFill="1" applyBorder="1" applyAlignment="1">
      <alignment vertical="top" wrapText="1"/>
    </xf>
    <xf numFmtId="3" fontId="57" fillId="0" borderId="1" xfId="0" applyNumberFormat="1" applyFont="1" applyFill="1" applyBorder="1" applyAlignment="1">
      <alignment horizontal="right" vertical="top"/>
    </xf>
    <xf numFmtId="0" fontId="58" fillId="0" borderId="0" xfId="0" applyFont="1" applyFill="1" applyBorder="1" applyAlignment="1">
      <alignment horizontal="left" vertical="top" wrapText="1"/>
    </xf>
    <xf numFmtId="0" fontId="57" fillId="3" borderId="3" xfId="0" applyFont="1" applyFill="1" applyBorder="1" applyAlignment="1">
      <alignment horizontal="center" vertical="top"/>
    </xf>
    <xf numFmtId="0" fontId="58" fillId="3" borderId="9" xfId="0" applyFont="1" applyFill="1" applyBorder="1" applyAlignment="1">
      <alignment horizontal="left" vertical="top" wrapText="1"/>
    </xf>
    <xf numFmtId="0" fontId="57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21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2" fillId="0" borderId="2" xfId="0" applyNumberFormat="1" applyFont="1" applyFill="1" applyBorder="1" applyAlignment="1">
      <alignment horizontal="right" vertical="top" wrapText="1"/>
    </xf>
    <xf numFmtId="3" fontId="42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7" fillId="0" borderId="2" xfId="0" applyNumberFormat="1" applyFont="1" applyFill="1" applyBorder="1" applyAlignment="1">
      <alignment horizontal="right" vertical="top"/>
    </xf>
    <xf numFmtId="3" fontId="58" fillId="0" borderId="3" xfId="0" applyNumberFormat="1" applyFont="1" applyFill="1" applyBorder="1" applyAlignment="1">
      <alignment horizontal="right" vertical="top"/>
    </xf>
    <xf numFmtId="3" fontId="58" fillId="0" borderId="4" xfId="0" applyNumberFormat="1" applyFont="1" applyFill="1" applyBorder="1" applyAlignment="1">
      <alignment horizontal="right" vertical="top"/>
    </xf>
    <xf numFmtId="3" fontId="57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9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3" fillId="0" borderId="0" xfId="0" applyFont="1" applyFill="1" applyAlignment="1">
      <alignment horizontal="right"/>
    </xf>
    <xf numFmtId="0" fontId="61" fillId="0" borderId="0" xfId="0" applyFont="1" applyFill="1"/>
    <xf numFmtId="0" fontId="18" fillId="0" borderId="0" xfId="0" applyFont="1" applyFill="1" applyAlignment="1">
      <alignment wrapText="1"/>
    </xf>
    <xf numFmtId="0" fontId="43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/>
    <xf numFmtId="0" fontId="62" fillId="0" borderId="0" xfId="0" applyFont="1" applyFill="1"/>
    <xf numFmtId="0" fontId="62" fillId="0" borderId="0" xfId="0" applyFont="1" applyFill="1" applyAlignment="1">
      <alignment vertical="top"/>
    </xf>
    <xf numFmtId="0" fontId="62" fillId="0" borderId="0" xfId="0" applyFont="1" applyFill="1" applyBorder="1" applyAlignment="1">
      <alignment vertical="top"/>
    </xf>
    <xf numFmtId="0" fontId="44" fillId="0" borderId="1" xfId="0" applyFont="1" applyFill="1" applyBorder="1" applyAlignment="1">
      <alignment horizontal="left" vertical="top"/>
    </xf>
    <xf numFmtId="49" fontId="44" fillId="0" borderId="1" xfId="0" applyNumberFormat="1" applyFont="1" applyFill="1" applyBorder="1" applyAlignment="1">
      <alignment horizontal="left" vertical="top" wrapText="1"/>
    </xf>
    <xf numFmtId="0" fontId="52" fillId="0" borderId="0" xfId="0" applyFont="1" applyFill="1" applyAlignment="1">
      <alignment vertical="top"/>
    </xf>
    <xf numFmtId="49" fontId="43" fillId="0" borderId="1" xfId="1" applyNumberFormat="1" applyFont="1" applyFill="1" applyBorder="1" applyAlignment="1">
      <alignment horizontal="left" vertical="top" wrapText="1"/>
    </xf>
    <xf numFmtId="49" fontId="43" fillId="0" borderId="1" xfId="1" applyNumberFormat="1" applyFont="1" applyFill="1" applyBorder="1" applyAlignment="1">
      <alignment vertical="top" wrapText="1"/>
    </xf>
    <xf numFmtId="0" fontId="64" fillId="0" borderId="1" xfId="0" applyFont="1" applyFill="1" applyBorder="1" applyAlignment="1">
      <alignment vertical="top" wrapText="1"/>
    </xf>
    <xf numFmtId="49" fontId="44" fillId="0" borderId="1" xfId="1" applyNumberFormat="1" applyFont="1" applyFill="1" applyBorder="1" applyAlignment="1">
      <alignment horizontal="left" vertical="top" wrapText="1"/>
    </xf>
    <xf numFmtId="0" fontId="44" fillId="0" borderId="1" xfId="3" applyFont="1" applyFill="1" applyBorder="1" applyAlignment="1">
      <alignment horizontal="left" vertical="top" wrapText="1"/>
    </xf>
    <xf numFmtId="0" fontId="43" fillId="0" borderId="1" xfId="3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49" fontId="52" fillId="0" borderId="1" xfId="0" applyNumberFormat="1" applyFont="1" applyFill="1" applyBorder="1" applyAlignment="1">
      <alignment horizontal="left" vertical="top" wrapText="1"/>
    </xf>
    <xf numFmtId="49" fontId="44" fillId="3" borderId="10" xfId="0" applyNumberFormat="1" applyFont="1" applyFill="1" applyBorder="1" applyAlignment="1">
      <alignment horizontal="left" vertical="top" wrapText="1"/>
    </xf>
    <xf numFmtId="49" fontId="43" fillId="0" borderId="8" xfId="0" applyNumberFormat="1" applyFont="1" applyFill="1" applyBorder="1" applyAlignment="1">
      <alignment vertical="top" wrapText="1"/>
    </xf>
    <xf numFmtId="49" fontId="44" fillId="0" borderId="1" xfId="0" applyNumberFormat="1" applyFont="1" applyFill="1" applyBorder="1" applyAlignment="1">
      <alignment vertical="top" wrapText="1"/>
    </xf>
    <xf numFmtId="49" fontId="43" fillId="0" borderId="1" xfId="0" applyNumberFormat="1" applyFont="1" applyFill="1" applyBorder="1" applyAlignment="1">
      <alignment vertical="top" wrapText="1"/>
    </xf>
    <xf numFmtId="0" fontId="44" fillId="0" borderId="13" xfId="0" applyFont="1" applyFill="1" applyBorder="1" applyAlignment="1">
      <alignment horizontal="left" vertical="top"/>
    </xf>
    <xf numFmtId="0" fontId="43" fillId="3" borderId="1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 wrapText="1"/>
    </xf>
    <xf numFmtId="0" fontId="63" fillId="0" borderId="1" xfId="0" applyFont="1" applyFill="1" applyBorder="1" applyAlignment="1">
      <alignment horizontal="left" vertical="top"/>
    </xf>
    <xf numFmtId="49" fontId="52" fillId="0" borderId="2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4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/>
    </xf>
    <xf numFmtId="2" fontId="43" fillId="0" borderId="1" xfId="0" applyNumberFormat="1" applyFont="1" applyFill="1" applyBorder="1" applyAlignment="1">
      <alignment horizontal="left" vertical="top" wrapText="1"/>
    </xf>
    <xf numFmtId="0" fontId="44" fillId="0" borderId="0" xfId="0" applyFont="1" applyFill="1" applyAlignment="1">
      <alignment vertical="top"/>
    </xf>
    <xf numFmtId="2" fontId="43" fillId="3" borderId="1" xfId="0" applyNumberFormat="1" applyFont="1" applyFill="1" applyBorder="1" applyAlignment="1">
      <alignment horizontal="left" vertical="top" wrapText="1"/>
    </xf>
    <xf numFmtId="49" fontId="43" fillId="0" borderId="13" xfId="0" applyNumberFormat="1" applyFont="1" applyFill="1" applyBorder="1" applyAlignment="1">
      <alignment horizontal="left" vertical="top" wrapText="1"/>
    </xf>
    <xf numFmtId="0" fontId="43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top" wrapText="1"/>
    </xf>
    <xf numFmtId="0" fontId="52" fillId="0" borderId="1" xfId="0" applyFont="1" applyFill="1" applyBorder="1" applyAlignment="1">
      <alignment vertical="top"/>
    </xf>
    <xf numFmtId="0" fontId="43" fillId="0" borderId="1" xfId="0" applyFont="1" applyBorder="1" applyAlignment="1">
      <alignment horizontal="left" vertical="top" wrapText="1"/>
    </xf>
    <xf numFmtId="0" fontId="43" fillId="0" borderId="1" xfId="0" applyFont="1" applyFill="1" applyBorder="1" applyAlignment="1">
      <alignment vertical="top"/>
    </xf>
    <xf numFmtId="0" fontId="43" fillId="0" borderId="10" xfId="0" applyFont="1" applyBorder="1" applyAlignment="1">
      <alignment vertical="top"/>
    </xf>
    <xf numFmtId="0" fontId="43" fillId="0" borderId="2" xfId="0" applyFont="1" applyBorder="1" applyAlignment="1">
      <alignment vertical="top"/>
    </xf>
    <xf numFmtId="0" fontId="43" fillId="0" borderId="11" xfId="0" applyFont="1" applyBorder="1" applyAlignment="1">
      <alignment vertical="top" wrapText="1"/>
    </xf>
    <xf numFmtId="0" fontId="43" fillId="0" borderId="4" xfId="0" applyFont="1" applyBorder="1" applyAlignment="1">
      <alignment vertical="top"/>
    </xf>
    <xf numFmtId="0" fontId="43" fillId="0" borderId="8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/>
    </xf>
    <xf numFmtId="0" fontId="52" fillId="0" borderId="4" xfId="0" applyFont="1" applyFill="1" applyBorder="1" applyAlignment="1">
      <alignment vertical="top"/>
    </xf>
    <xf numFmtId="0" fontId="52" fillId="0" borderId="1" xfId="0" applyFont="1" applyFill="1" applyBorder="1" applyAlignment="1">
      <alignment vertical="top" wrapText="1"/>
    </xf>
    <xf numFmtId="0" fontId="43" fillId="0" borderId="13" xfId="0" applyFont="1" applyBorder="1" applyAlignment="1">
      <alignment vertical="top"/>
    </xf>
    <xf numFmtId="0" fontId="43" fillId="0" borderId="2" xfId="0" applyFont="1" applyFill="1" applyBorder="1" applyAlignment="1">
      <alignment horizontal="left" vertical="top" wrapText="1"/>
    </xf>
    <xf numFmtId="0" fontId="52" fillId="0" borderId="13" xfId="0" applyFont="1" applyFill="1" applyBorder="1" applyAlignment="1">
      <alignment vertical="top"/>
    </xf>
    <xf numFmtId="0" fontId="43" fillId="0" borderId="8" xfId="0" applyFont="1" applyBorder="1" applyAlignment="1">
      <alignment vertical="top"/>
    </xf>
    <xf numFmtId="0" fontId="43" fillId="0" borderId="10" xfId="0" applyFont="1" applyFill="1" applyBorder="1" applyAlignment="1">
      <alignment vertical="top"/>
    </xf>
    <xf numFmtId="0" fontId="43" fillId="0" borderId="6" xfId="0" applyFont="1" applyBorder="1" applyAlignment="1">
      <alignment vertical="top" wrapText="1"/>
    </xf>
    <xf numFmtId="0" fontId="43" fillId="0" borderId="3" xfId="0" applyFont="1" applyBorder="1" applyAlignment="1">
      <alignment vertical="top"/>
    </xf>
    <xf numFmtId="0" fontId="52" fillId="0" borderId="15" xfId="0" applyFont="1" applyFill="1" applyBorder="1" applyAlignment="1">
      <alignment vertical="top"/>
    </xf>
    <xf numFmtId="0" fontId="52" fillId="0" borderId="2" xfId="0" applyFont="1" applyFill="1" applyBorder="1" applyAlignment="1">
      <alignment vertical="top" wrapText="1"/>
    </xf>
    <xf numFmtId="0" fontId="43" fillId="0" borderId="3" xfId="0" applyFont="1" applyBorder="1" applyAlignment="1">
      <alignment vertical="top" wrapText="1"/>
    </xf>
    <xf numFmtId="49" fontId="43" fillId="0" borderId="11" xfId="0" applyNumberFormat="1" applyFont="1" applyFill="1" applyBorder="1" applyAlignment="1">
      <alignment horizontal="left" vertical="top" wrapText="1"/>
    </xf>
    <xf numFmtId="0" fontId="52" fillId="0" borderId="8" xfId="0" applyFont="1" applyFill="1" applyBorder="1" applyAlignment="1">
      <alignment vertical="top"/>
    </xf>
    <xf numFmtId="0" fontId="43" fillId="0" borderId="5" xfId="0" applyFont="1" applyBorder="1" applyAlignment="1">
      <alignment vertical="top" wrapText="1"/>
    </xf>
    <xf numFmtId="0" fontId="44" fillId="0" borderId="15" xfId="0" applyFont="1" applyFill="1" applyBorder="1" applyAlignment="1">
      <alignment vertical="top"/>
    </xf>
    <xf numFmtId="0" fontId="52" fillId="0" borderId="4" xfId="0" applyFont="1" applyFill="1" applyBorder="1" applyAlignment="1">
      <alignment vertical="top" wrapText="1"/>
    </xf>
    <xf numFmtId="0" fontId="52" fillId="0" borderId="3" xfId="0" applyFont="1" applyFill="1" applyBorder="1" applyAlignment="1">
      <alignment vertical="top"/>
    </xf>
    <xf numFmtId="0" fontId="43" fillId="0" borderId="2" xfId="0" applyFont="1" applyBorder="1" applyAlignment="1">
      <alignment vertical="top" wrapText="1"/>
    </xf>
    <xf numFmtId="0" fontId="43" fillId="0" borderId="4" xfId="0" applyFont="1" applyBorder="1" applyAlignment="1">
      <alignment vertical="top" wrapText="1"/>
    </xf>
    <xf numFmtId="0" fontId="52" fillId="0" borderId="1" xfId="0" applyFont="1" applyFill="1" applyBorder="1" applyAlignment="1">
      <alignment horizontal="left" vertical="top" wrapText="1"/>
    </xf>
    <xf numFmtId="0" fontId="63" fillId="0" borderId="1" xfId="0" applyFont="1" applyBorder="1" applyAlignment="1">
      <alignment vertical="top"/>
    </xf>
    <xf numFmtId="0" fontId="63" fillId="0" borderId="1" xfId="0" applyFont="1" applyFill="1" applyBorder="1" applyAlignment="1">
      <alignment vertical="top"/>
    </xf>
    <xf numFmtId="0" fontId="43" fillId="0" borderId="1" xfId="0" applyFont="1" applyFill="1" applyBorder="1" applyAlignment="1">
      <alignment vertical="center"/>
    </xf>
    <xf numFmtId="0" fontId="43" fillId="0" borderId="0" xfId="0" applyFont="1" applyFill="1" applyAlignment="1">
      <alignment vertical="center"/>
    </xf>
    <xf numFmtId="0" fontId="43" fillId="0" borderId="0" xfId="0" applyFont="1" applyFill="1" applyAlignment="1">
      <alignment horizontal="right" vertical="center"/>
    </xf>
    <xf numFmtId="0" fontId="52" fillId="0" borderId="1" xfId="0" applyFont="1" applyFill="1" applyBorder="1" applyAlignment="1">
      <alignment wrapText="1"/>
    </xf>
    <xf numFmtId="0" fontId="44" fillId="0" borderId="1" xfId="0" applyFont="1" applyFill="1" applyBorder="1" applyAlignment="1">
      <alignment horizontal="center" vertical="top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0" fontId="44" fillId="0" borderId="1" xfId="0" applyFont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left" vertical="top" wrapText="1"/>
    </xf>
    <xf numFmtId="0" fontId="44" fillId="0" borderId="2" xfId="0" applyFont="1" applyFill="1" applyBorder="1" applyAlignment="1">
      <alignment horizontal="left" vertical="top"/>
    </xf>
    <xf numFmtId="2" fontId="43" fillId="0" borderId="11" xfId="0" applyNumberFormat="1" applyFont="1" applyFill="1" applyBorder="1" applyAlignment="1">
      <alignment horizontal="left" vertical="top" wrapText="1"/>
    </xf>
    <xf numFmtId="49" fontId="52" fillId="0" borderId="11" xfId="0" applyNumberFormat="1" applyFont="1" applyFill="1" applyBorder="1" applyAlignment="1">
      <alignment horizontal="left" vertical="top" wrapText="1"/>
    </xf>
    <xf numFmtId="0" fontId="52" fillId="0" borderId="11" xfId="0" applyFont="1" applyFill="1" applyBorder="1" applyAlignment="1">
      <alignment horizontal="left" vertical="top" wrapText="1"/>
    </xf>
    <xf numFmtId="0" fontId="43" fillId="0" borderId="11" xfId="0" applyFont="1" applyFill="1" applyBorder="1" applyAlignment="1">
      <alignment horizontal="left" vertical="top" wrapText="1"/>
    </xf>
    <xf numFmtId="3" fontId="43" fillId="0" borderId="1" xfId="0" applyNumberFormat="1" applyFont="1" applyFill="1" applyBorder="1" applyAlignment="1">
      <alignment vertical="top"/>
    </xf>
    <xf numFmtId="3" fontId="52" fillId="0" borderId="1" xfId="0" applyNumberFormat="1" applyFont="1" applyFill="1" applyBorder="1" applyAlignment="1">
      <alignment vertical="top"/>
    </xf>
    <xf numFmtId="3" fontId="44" fillId="0" borderId="1" xfId="0" applyNumberFormat="1" applyFont="1" applyFill="1" applyBorder="1" applyAlignment="1">
      <alignment vertical="top"/>
    </xf>
    <xf numFmtId="3" fontId="44" fillId="0" borderId="1" xfId="0" applyNumberFormat="1" applyFont="1" applyFill="1" applyBorder="1" applyAlignment="1">
      <alignment horizontal="right" vertical="center"/>
    </xf>
    <xf numFmtId="3" fontId="44" fillId="0" borderId="1" xfId="0" applyNumberFormat="1" applyFont="1" applyFill="1" applyBorder="1" applyAlignment="1">
      <alignment vertical="center"/>
    </xf>
    <xf numFmtId="0" fontId="43" fillId="0" borderId="1" xfId="2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vertical="top" wrapText="1"/>
    </xf>
    <xf numFmtId="3" fontId="44" fillId="0" borderId="1" xfId="0" applyNumberFormat="1" applyFont="1" applyFill="1" applyBorder="1" applyAlignment="1">
      <alignment horizontal="right" vertical="top"/>
    </xf>
    <xf numFmtId="3" fontId="52" fillId="0" borderId="1" xfId="0" applyNumberFormat="1" applyFont="1" applyFill="1" applyBorder="1" applyAlignment="1">
      <alignment horizontal="right" vertical="top"/>
    </xf>
    <xf numFmtId="0" fontId="42" fillId="0" borderId="0" xfId="0" applyFont="1" applyFill="1" applyAlignment="1">
      <alignment vertical="top"/>
    </xf>
    <xf numFmtId="0" fontId="43" fillId="0" borderId="14" xfId="0" applyFont="1" applyFill="1" applyBorder="1" applyAlignment="1">
      <alignment horizontal="left" vertical="top" wrapText="1"/>
    </xf>
    <xf numFmtId="49" fontId="9" fillId="0" borderId="0" xfId="0" applyNumberFormat="1" applyFont="1" applyFill="1" applyAlignment="1">
      <alignment horizontal="right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43" fillId="0" borderId="13" xfId="0" applyFont="1" applyFill="1" applyBorder="1" applyAlignment="1">
      <alignment horizontal="left" vertical="top" wrapText="1"/>
    </xf>
    <xf numFmtId="0" fontId="52" fillId="0" borderId="14" xfId="0" applyFont="1" applyFill="1" applyBorder="1" applyAlignment="1">
      <alignment horizontal="left" vertical="top" wrapText="1"/>
    </xf>
    <xf numFmtId="49" fontId="52" fillId="0" borderId="14" xfId="0" applyNumberFormat="1" applyFont="1" applyFill="1" applyBorder="1" applyAlignment="1">
      <alignment horizontal="left" vertical="top" wrapText="1"/>
    </xf>
    <xf numFmtId="49" fontId="52" fillId="0" borderId="9" xfId="0" applyNumberFormat="1" applyFont="1" applyFill="1" applyBorder="1" applyAlignment="1">
      <alignment horizontal="left" vertical="top" wrapText="1"/>
    </xf>
    <xf numFmtId="0" fontId="52" fillId="0" borderId="13" xfId="0" applyFont="1" applyFill="1" applyBorder="1" applyAlignment="1">
      <alignment horizontal="left" vertical="top" wrapText="1"/>
    </xf>
    <xf numFmtId="49" fontId="52" fillId="0" borderId="13" xfId="0" applyNumberFormat="1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vertical="top" wrapText="1"/>
    </xf>
    <xf numFmtId="0" fontId="44" fillId="0" borderId="1" xfId="0" applyFont="1" applyBorder="1" applyAlignment="1">
      <alignment vertical="top" wrapText="1"/>
    </xf>
    <xf numFmtId="49" fontId="44" fillId="0" borderId="1" xfId="0" applyNumberFormat="1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right" wrapText="1"/>
    </xf>
    <xf numFmtId="49" fontId="3" fillId="0" borderId="0" xfId="0" applyNumberFormat="1" applyFont="1" applyFill="1" applyAlignment="1">
      <alignment wrapText="1"/>
    </xf>
    <xf numFmtId="49" fontId="43" fillId="0" borderId="1" xfId="0" applyNumberFormat="1" applyFont="1" applyFill="1" applyBorder="1" applyAlignment="1">
      <alignment horizontal="center" vertical="top" wrapText="1"/>
    </xf>
    <xf numFmtId="3" fontId="43" fillId="3" borderId="1" xfId="0" applyNumberFormat="1" applyFont="1" applyFill="1" applyBorder="1" applyAlignment="1">
      <alignment horizontal="center" vertical="top" wrapText="1"/>
    </xf>
    <xf numFmtId="0" fontId="21" fillId="3" borderId="2" xfId="0" applyFont="1" applyFill="1" applyBorder="1" applyAlignment="1">
      <alignment horizontal="center" vertical="top" wrapText="1"/>
    </xf>
    <xf numFmtId="0" fontId="21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0" fontId="60" fillId="0" borderId="0" xfId="0" applyFont="1" applyFill="1" applyAlignment="1">
      <alignment horizontal="right"/>
    </xf>
    <xf numFmtId="49" fontId="44" fillId="0" borderId="13" xfId="0" applyNumberFormat="1" applyFont="1" applyFill="1" applyBorder="1" applyAlignment="1">
      <alignment horizontal="center" vertical="center" wrapText="1"/>
    </xf>
    <xf numFmtId="49" fontId="44" fillId="0" borderId="11" xfId="0" applyNumberFormat="1" applyFont="1" applyFill="1" applyBorder="1" applyAlignment="1">
      <alignment horizontal="center" vertical="center" wrapText="1"/>
    </xf>
    <xf numFmtId="0" fontId="44" fillId="0" borderId="2" xfId="0" applyFont="1" applyFill="1" applyBorder="1" applyAlignment="1">
      <alignment horizontal="center" vertical="top"/>
    </xf>
    <xf numFmtId="0" fontId="44" fillId="0" borderId="4" xfId="0" applyFont="1" applyFill="1" applyBorder="1" applyAlignment="1">
      <alignment horizontal="center" vertical="top"/>
    </xf>
    <xf numFmtId="49" fontId="44" fillId="0" borderId="13" xfId="0" applyNumberFormat="1" applyFont="1" applyFill="1" applyBorder="1" applyAlignment="1">
      <alignment horizontal="center" vertical="top"/>
    </xf>
    <xf numFmtId="49" fontId="44" fillId="0" borderId="11" xfId="0" applyNumberFormat="1" applyFont="1" applyFill="1" applyBorder="1" applyAlignment="1">
      <alignment horizontal="center" vertical="top"/>
    </xf>
    <xf numFmtId="49" fontId="20" fillId="0" borderId="0" xfId="0" applyNumberFormat="1" applyFont="1" applyFill="1" applyBorder="1" applyAlignment="1">
      <alignment horizontal="center" vertical="top" wrapText="1"/>
    </xf>
    <xf numFmtId="1" fontId="45" fillId="6" borderId="4" xfId="0" applyNumberFormat="1" applyFont="1" applyFill="1" applyBorder="1" applyAlignment="1">
      <alignment horizontal="center" vertical="top" wrapText="1"/>
    </xf>
    <xf numFmtId="1" fontId="45" fillId="6" borderId="1" xfId="0" applyNumberFormat="1" applyFont="1" applyFill="1" applyBorder="1" applyAlignment="1">
      <alignment horizontal="center" vertical="top" wrapText="1"/>
    </xf>
    <xf numFmtId="1" fontId="45" fillId="5" borderId="4" xfId="0" applyNumberFormat="1" applyFont="1" applyFill="1" applyBorder="1" applyAlignment="1">
      <alignment horizontal="center" vertical="top" wrapText="1"/>
    </xf>
    <xf numFmtId="0" fontId="45" fillId="0" borderId="9" xfId="0" applyFont="1" applyBorder="1" applyAlignment="1">
      <alignment horizontal="center" vertical="top" wrapText="1"/>
    </xf>
    <xf numFmtId="0" fontId="45" fillId="5" borderId="1" xfId="0" applyFont="1" applyFill="1" applyBorder="1" applyAlignment="1">
      <alignment horizontal="center" vertical="top" wrapText="1"/>
    </xf>
    <xf numFmtId="1" fontId="45" fillId="6" borderId="4" xfId="0" applyNumberFormat="1" applyFont="1" applyFill="1" applyBorder="1" applyAlignment="1">
      <alignment horizontal="center"/>
    </xf>
    <xf numFmtId="1" fontId="45" fillId="6" borderId="1" xfId="0" applyNumberFormat="1" applyFont="1" applyFill="1" applyBorder="1" applyAlignment="1">
      <alignment horizontal="center"/>
    </xf>
    <xf numFmtId="1" fontId="45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5" fillId="5" borderId="1" xfId="0" applyFont="1" applyFill="1" applyBorder="1" applyAlignment="1">
      <alignment horizontal="center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716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506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9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762</v>
      </c>
      <c r="E1" s="86"/>
    </row>
    <row r="2" spans="1:5" s="68" customFormat="1" ht="15.75" outlineLevel="1">
      <c r="A2" s="386"/>
      <c r="B2" s="387"/>
      <c r="C2" s="387"/>
      <c r="D2" s="388" t="s">
        <v>97</v>
      </c>
      <c r="E2" s="86"/>
    </row>
    <row r="3" spans="1:5" s="68" customFormat="1" ht="15.75" outlineLevel="1">
      <c r="A3" s="386"/>
      <c r="B3" s="387"/>
      <c r="C3" s="387"/>
      <c r="D3" s="388" t="s">
        <v>98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500" t="s">
        <v>96</v>
      </c>
      <c r="C6" s="500"/>
      <c r="D6" s="500"/>
    </row>
    <row r="7" spans="1:5" s="9" customFormat="1" ht="15.75" customHeight="1">
      <c r="A7" s="325"/>
      <c r="B7" s="10" t="s">
        <v>294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803</v>
      </c>
      <c r="B9" s="104" t="s">
        <v>376</v>
      </c>
      <c r="C9" s="105" t="s">
        <v>296</v>
      </c>
      <c r="D9" s="371" t="s">
        <v>594</v>
      </c>
      <c r="E9" s="82"/>
    </row>
    <row r="10" spans="1:5" s="12" customFormat="1" ht="57" customHeight="1">
      <c r="A10" s="327">
        <v>1</v>
      </c>
      <c r="B10" s="29" t="s">
        <v>436</v>
      </c>
      <c r="C10" s="107" t="s">
        <v>297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810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1228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820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819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298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681</v>
      </c>
      <c r="C16" s="110" t="s">
        <v>300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810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377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547</v>
      </c>
      <c r="C19" s="177"/>
      <c r="D19" s="374" t="e">
        <f ca="1">Л!C50</f>
        <v>#REF!</v>
      </c>
      <c r="E19" s="159"/>
    </row>
    <row r="20" spans="1:5" s="21" customFormat="1" ht="39" customHeight="1" collapsed="1">
      <c r="A20" s="326">
        <v>3</v>
      </c>
      <c r="B20" s="150" t="s">
        <v>682</v>
      </c>
      <c r="C20" s="116" t="s">
        <v>54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683</v>
      </c>
      <c r="C21" s="116" t="s">
        <v>99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684</v>
      </c>
      <c r="C22" s="110" t="s">
        <v>52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810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377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449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535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685</v>
      </c>
      <c r="C27" s="116" t="s">
        <v>52</v>
      </c>
      <c r="D27" s="275">
        <v>3800</v>
      </c>
      <c r="E27" s="85"/>
    </row>
    <row r="28" spans="1:5" s="16" customFormat="1" ht="95.25" customHeight="1">
      <c r="A28" s="498">
        <v>7</v>
      </c>
      <c r="B28" s="94" t="s">
        <v>686</v>
      </c>
      <c r="C28" s="108" t="s">
        <v>299</v>
      </c>
      <c r="D28" s="275">
        <f>SUM(D29)</f>
        <v>17240</v>
      </c>
      <c r="E28" s="85"/>
    </row>
    <row r="29" spans="1:5" s="16" customFormat="1" ht="74.25" customHeight="1">
      <c r="A29" s="499"/>
      <c r="B29" s="93" t="s">
        <v>719</v>
      </c>
      <c r="C29" s="179" t="s">
        <v>299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687</v>
      </c>
      <c r="C30" s="116" t="s">
        <v>52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879</v>
      </c>
      <c r="C31" s="107" t="s">
        <v>53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810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819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820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902</v>
      </c>
      <c r="C35" s="116" t="s">
        <v>842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903</v>
      </c>
      <c r="C36" s="108" t="s">
        <v>299</v>
      </c>
      <c r="D36" s="275" t="e">
        <f ca="1">АИП!#REF!</f>
        <v>#REF!</v>
      </c>
      <c r="E36" s="85"/>
    </row>
    <row r="37" spans="1:6" s="16" customFormat="1" ht="75" customHeight="1">
      <c r="A37" s="329">
        <v>12</v>
      </c>
      <c r="B37" s="94" t="s">
        <v>12</v>
      </c>
      <c r="C37" s="108" t="s">
        <v>52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587</v>
      </c>
      <c r="C38" s="107" t="s">
        <v>52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460</v>
      </c>
      <c r="C39" s="108" t="s">
        <v>52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461</v>
      </c>
      <c r="C40" s="110" t="s">
        <v>52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810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1228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547</v>
      </c>
      <c r="C43" s="116"/>
      <c r="D43" s="374" t="e">
        <f ca="1">АИП!#REF!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462</v>
      </c>
      <c r="C44" s="107" t="s">
        <v>52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720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721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810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1228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547</v>
      </c>
      <c r="C49" s="112"/>
      <c r="D49" s="373" t="e">
        <f ca="1">АИП!#REF!</f>
        <v>#REF!</v>
      </c>
      <c r="E49" s="82"/>
    </row>
    <row r="50" spans="1:5" s="12" customFormat="1" ht="19.5" customHeight="1" collapsed="1">
      <c r="A50" s="332"/>
      <c r="B50" s="343" t="s">
        <v>722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810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1228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593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356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289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463</v>
      </c>
      <c r="C56" s="108" t="s">
        <v>52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810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1228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450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924</v>
      </c>
      <c r="C60" s="110" t="s">
        <v>52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810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414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450</v>
      </c>
      <c r="C63" s="116"/>
      <c r="D63" s="374" t="e">
        <f ca="1">АИП!#REF!</f>
        <v>#REF!</v>
      </c>
      <c r="E63" s="114"/>
    </row>
    <row r="64" spans="1:5" s="115" customFormat="1" ht="72.75" customHeight="1" collapsed="1">
      <c r="A64" s="336">
        <v>19</v>
      </c>
      <c r="B64" s="149" t="s">
        <v>925</v>
      </c>
      <c r="C64" s="116" t="s">
        <v>843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926</v>
      </c>
      <c r="C65" s="116" t="s">
        <v>52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927</v>
      </c>
      <c r="C66" s="116" t="s">
        <v>52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723</v>
      </c>
      <c r="C67" s="148" t="s">
        <v>52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218</v>
      </c>
      <c r="C68" s="163" t="s">
        <v>52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810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55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547</v>
      </c>
      <c r="C71" s="169"/>
      <c r="D71" s="374" t="e">
        <f ca="1">АИП!#REF!</f>
        <v>#REF!</v>
      </c>
      <c r="E71" s="166"/>
    </row>
    <row r="72" spans="1:5" s="115" customFormat="1" ht="38.25" customHeight="1" collapsed="1">
      <c r="A72" s="180">
        <v>24</v>
      </c>
      <c r="B72" s="150" t="s">
        <v>219</v>
      </c>
      <c r="C72" s="116" t="s">
        <v>52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220</v>
      </c>
      <c r="C73" s="108" t="s">
        <v>52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537</v>
      </c>
      <c r="C74" s="109" t="s">
        <v>52</v>
      </c>
      <c r="D74" s="378" t="e">
        <f ca="1">АИП!#REF!</f>
        <v>#REF!</v>
      </c>
      <c r="E74" s="82"/>
    </row>
    <row r="75" spans="1:5" s="12" customFormat="1" ht="35.25" customHeight="1">
      <c r="A75" s="329">
        <v>27</v>
      </c>
      <c r="B75" s="149" t="s">
        <v>244</v>
      </c>
      <c r="C75" s="109" t="s">
        <v>52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447</v>
      </c>
      <c r="C76" s="179" t="s">
        <v>52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243</v>
      </c>
      <c r="C77" s="110" t="s">
        <v>52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810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377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161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715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242</v>
      </c>
      <c r="C82" s="116" t="s">
        <v>52</v>
      </c>
      <c r="D82" s="275">
        <v>8000</v>
      </c>
      <c r="E82" s="102"/>
    </row>
    <row r="83" spans="1:5" ht="37.5" hidden="1">
      <c r="A83" s="180">
        <v>34</v>
      </c>
      <c r="B83" s="193" t="s">
        <v>447</v>
      </c>
      <c r="C83" s="165" t="s">
        <v>52</v>
      </c>
      <c r="D83" s="321">
        <v>8034.5</v>
      </c>
    </row>
    <row r="84" spans="1:5" ht="54.75" customHeight="1">
      <c r="A84" s="180">
        <v>31</v>
      </c>
      <c r="B84" s="193" t="s">
        <v>221</v>
      </c>
      <c r="C84" s="165" t="s">
        <v>448</v>
      </c>
      <c r="D84" s="321">
        <v>30000</v>
      </c>
    </row>
    <row r="85" spans="1:5" ht="37.5" customHeight="1">
      <c r="A85" s="180">
        <v>32</v>
      </c>
      <c r="B85" s="181" t="s">
        <v>19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481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1227</v>
      </c>
      <c r="C87" s="165" t="s">
        <v>448</v>
      </c>
      <c r="D87" s="321">
        <v>10124</v>
      </c>
    </row>
    <row r="88" spans="1:5" ht="75">
      <c r="A88" s="345">
        <v>35</v>
      </c>
      <c r="B88" s="352" t="s">
        <v>274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530</v>
      </c>
      <c r="C89" s="353">
        <v>2007</v>
      </c>
      <c r="D89" s="361">
        <v>42000</v>
      </c>
    </row>
    <row r="90" spans="1:5" ht="37.5">
      <c r="A90" s="345">
        <v>37</v>
      </c>
      <c r="B90" s="352" t="s">
        <v>529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528</v>
      </c>
      <c r="C91" s="353" t="s">
        <v>448</v>
      </c>
      <c r="D91" s="361">
        <v>10000</v>
      </c>
    </row>
    <row r="92" spans="1:5">
      <c r="A92" s="345">
        <v>39</v>
      </c>
      <c r="B92" s="352" t="s">
        <v>527</v>
      </c>
      <c r="C92" s="353" t="s">
        <v>448</v>
      </c>
      <c r="D92" s="361">
        <v>56000</v>
      </c>
    </row>
    <row r="93" spans="1:5" ht="57.75" customHeight="1">
      <c r="A93" s="345">
        <v>40</v>
      </c>
      <c r="B93" s="352" t="s">
        <v>526</v>
      </c>
      <c r="C93" s="353" t="s">
        <v>448</v>
      </c>
      <c r="D93" s="361">
        <v>3300</v>
      </c>
    </row>
    <row r="94" spans="1:5" ht="76.5" customHeight="1">
      <c r="A94" s="345">
        <v>41</v>
      </c>
      <c r="B94" s="354" t="s">
        <v>551</v>
      </c>
      <c r="C94" s="355" t="s">
        <v>448</v>
      </c>
      <c r="D94" s="379">
        <v>10255</v>
      </c>
    </row>
    <row r="95" spans="1:5" ht="39.75" customHeight="1">
      <c r="A95" s="345">
        <v>42</v>
      </c>
      <c r="B95" s="352" t="s">
        <v>549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810</v>
      </c>
      <c r="C96" s="357"/>
      <c r="D96" s="380"/>
    </row>
    <row r="97" spans="1:5" ht="15.75" hidden="1" customHeight="1" outlineLevel="1">
      <c r="A97" s="346"/>
      <c r="B97" s="358" t="s">
        <v>819</v>
      </c>
      <c r="C97" s="359"/>
      <c r="D97" s="381">
        <v>1000</v>
      </c>
    </row>
    <row r="98" spans="1:5" ht="15.75" hidden="1" customHeight="1" outlineLevel="1">
      <c r="A98" s="347"/>
      <c r="B98" s="358" t="s">
        <v>20</v>
      </c>
      <c r="C98" s="357"/>
      <c r="D98" s="380">
        <v>3000</v>
      </c>
    </row>
    <row r="99" spans="1:5" ht="15.75" hidden="1" customHeight="1" outlineLevel="1">
      <c r="A99" s="347"/>
      <c r="B99" s="358" t="s">
        <v>548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550</v>
      </c>
      <c r="C100" s="353" t="s">
        <v>596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810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819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536</v>
      </c>
      <c r="C103" s="353" t="s">
        <v>448</v>
      </c>
      <c r="D103" s="361">
        <v>58800</v>
      </c>
      <c r="E103" s="323"/>
    </row>
    <row r="104" spans="1:5" s="77" customFormat="1" ht="15.75" hidden="1" outlineLevel="1">
      <c r="A104" s="340"/>
      <c r="B104" s="272" t="s">
        <v>565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9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500" t="str">
        <f ca="1">ПРИЛОЖЕНИЕ!B6</f>
        <v>Перечень областных целевых программ на 2007 год</v>
      </c>
      <c r="B1" s="500"/>
      <c r="C1" s="500"/>
    </row>
    <row r="2" spans="1:4" ht="24" customHeight="1">
      <c r="A2" s="504" t="str">
        <f ca="1">ПРИЛОЖЕНИЕ!B7</f>
        <v>(в рамках финансирования по соответствующим разделам областного бюджета)</v>
      </c>
      <c r="B2" s="504"/>
      <c r="C2" s="504"/>
    </row>
    <row r="3" spans="1:4" ht="59.25" customHeight="1">
      <c r="A3" s="505" t="s">
        <v>533</v>
      </c>
      <c r="B3" s="505"/>
      <c r="C3" s="505"/>
    </row>
    <row r="4" spans="1:4" ht="56.25">
      <c r="A4" s="5" t="str">
        <f ca="1">ПРИЛОЖЕНИЕ!A9</f>
        <v>№</v>
      </c>
      <c r="B4" s="34" t="str">
        <f ca="1">ПРИЛОЖЕНИЕ!B9</f>
        <v xml:space="preserve">Наименование программы </v>
      </c>
      <c r="C4" s="7" t="str">
        <f ca="1">ПРИЛОЖЕНИЕ!D9</f>
        <v>Сумма, тыс.руб.</v>
      </c>
    </row>
    <row r="5" spans="1:4" ht="74.25" customHeight="1">
      <c r="A5" s="33" t="s">
        <v>805</v>
      </c>
      <c r="B5" s="33" t="str">
        <f ca="1"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 ca="1">ПРИЛОЖЕНИЕ!D48</f>
        <v>28900</v>
      </c>
    </row>
    <row r="6" spans="1:4" ht="36.75" customHeight="1">
      <c r="A6" s="33" t="s">
        <v>806</v>
      </c>
      <c r="B6" s="33" t="str">
        <f ca="1">ПРИЛОЖЕНИЕ!B47</f>
        <v>в том числе:</v>
      </c>
      <c r="C6" s="30">
        <f ca="1">ПРИЛОЖЕНИЕ!D47</f>
        <v>0</v>
      </c>
    </row>
    <row r="7" spans="1:4" ht="54" customHeight="1">
      <c r="A7" s="33" t="s">
        <v>807</v>
      </c>
      <c r="B7" s="33" t="e">
        <f ca="1">ПРИЛОЖЕНИЕ!#REF!</f>
        <v>#REF!</v>
      </c>
      <c r="C7" s="30" t="e">
        <f ca="1">ПРИЛОЖЕНИЕ!#REF!</f>
        <v>#REF!</v>
      </c>
    </row>
    <row r="8" spans="1:4" ht="57.75" customHeight="1">
      <c r="A8" s="33" t="s">
        <v>808</v>
      </c>
      <c r="B8" s="33" t="e">
        <f ca="1">ПРИЛОЖЕНИЕ!#REF!</f>
        <v>#REF!</v>
      </c>
      <c r="C8" s="30" t="e">
        <f ca="1">ПРИЛОЖЕНИЕ!#REF!</f>
        <v>#REF!</v>
      </c>
    </row>
    <row r="9" spans="1:4" ht="55.5" customHeight="1">
      <c r="A9" s="33" t="s">
        <v>809</v>
      </c>
      <c r="B9" s="33" t="e">
        <f ca="1">ПРИЛОЖЕНИЕ!#REF!</f>
        <v>#REF!</v>
      </c>
      <c r="C9" s="30" t="e">
        <f ca="1">ПРИЛОЖЕНИЕ!#REF!</f>
        <v>#REF!</v>
      </c>
      <c r="D9" s="88" t="s">
        <v>465</v>
      </c>
    </row>
    <row r="10" spans="1:4" ht="74.25" customHeight="1">
      <c r="A10" s="33" t="s">
        <v>811</v>
      </c>
      <c r="B10" s="33" t="e">
        <f ca="1">ПРИЛОЖЕНИЕ!#REF!</f>
        <v>#REF!</v>
      </c>
      <c r="C10" s="30" t="e">
        <f ca="1">ПРИЛОЖЕНИЕ!#REF!</f>
        <v>#REF!</v>
      </c>
    </row>
    <row r="11" spans="1:4" ht="57" customHeight="1">
      <c r="A11" s="33" t="s">
        <v>812</v>
      </c>
      <c r="B11" s="33" t="e">
        <f ca="1">ПРИЛОЖЕНИЕ!#REF!</f>
        <v>#REF!</v>
      </c>
      <c r="C11" s="30" t="e">
        <f ca="1">ПРИЛОЖЕНИЕ!#REF!</f>
        <v>#REF!</v>
      </c>
      <c r="D11" s="88" t="s">
        <v>465</v>
      </c>
    </row>
    <row r="12" spans="1:4" ht="78" customHeight="1">
      <c r="A12" s="33" t="s">
        <v>813</v>
      </c>
      <c r="B12" s="33" t="e">
        <f ca="1">ПРИЛОЖЕНИЕ!#REF!</f>
        <v>#REF!</v>
      </c>
      <c r="C12" s="30" t="e">
        <f ca="1">ПРИЛОЖЕНИЕ!#REF!</f>
        <v>#REF!</v>
      </c>
      <c r="D12" s="88" t="s">
        <v>465</v>
      </c>
    </row>
    <row r="13" spans="1:4" ht="37.5" customHeight="1">
      <c r="A13" s="33" t="s">
        <v>814</v>
      </c>
      <c r="B13" s="33" t="e">
        <f ca="1">ПРИЛОЖЕНИЕ!#REF!</f>
        <v>#REF!</v>
      </c>
      <c r="C13" s="30" t="e">
        <f ca="1">ПРИЛОЖЕНИЕ!#REF!</f>
        <v>#REF!</v>
      </c>
      <c r="D13" s="88" t="s">
        <v>465</v>
      </c>
    </row>
    <row r="14" spans="1:4" ht="72.75" customHeight="1">
      <c r="A14" s="33" t="s">
        <v>815</v>
      </c>
      <c r="B14" s="33" t="e">
        <f ca="1">ПРИЛОЖЕНИЕ!#REF!</f>
        <v>#REF!</v>
      </c>
      <c r="C14" s="30" t="e">
        <f ca="1">ПРИЛОЖЕНИЕ!#REF!</f>
        <v>#REF!</v>
      </c>
    </row>
    <row r="15" spans="1:4" ht="72.75" customHeight="1">
      <c r="A15" s="33" t="s">
        <v>816</v>
      </c>
      <c r="B15" s="33" t="e">
        <f ca="1">ПРИЛОЖЕНИЕ!#REF!</f>
        <v>#REF!</v>
      </c>
      <c r="C15" s="30" t="e">
        <f ca="1">ПРИЛОЖЕНИЕ!#REF!</f>
        <v>#REF!</v>
      </c>
    </row>
    <row r="16" spans="1:4" ht="75.75" customHeight="1">
      <c r="A16" s="33" t="s">
        <v>817</v>
      </c>
      <c r="B16" s="33" t="e">
        <f ca="1">ПРИЛОЖЕНИЕ!#REF!</f>
        <v>#REF!</v>
      </c>
      <c r="C16" s="30" t="e">
        <f ca="1">ПРИЛОЖЕНИЕ!#REF!</f>
        <v>#REF!</v>
      </c>
    </row>
    <row r="17" spans="1:4" ht="55.5" customHeight="1">
      <c r="A17" s="33" t="s">
        <v>818</v>
      </c>
      <c r="B17" s="33" t="e">
        <f ca="1">ПРИЛОЖЕНИЕ!#REF!</f>
        <v>#REF!</v>
      </c>
      <c r="C17" s="30" t="e">
        <f ca="1">ПРИЛОЖЕНИЕ!#REF!</f>
        <v>#REF!</v>
      </c>
    </row>
    <row r="18" spans="1:4" ht="57" customHeight="1">
      <c r="A18" s="33" t="s">
        <v>905</v>
      </c>
      <c r="B18" s="33" t="e">
        <f ca="1">ПРИЛОЖЕНИЕ!#REF!</f>
        <v>#REF!</v>
      </c>
      <c r="C18" s="30" t="e">
        <f ca="1">ПРИЛОЖЕНИЕ!#REF!</f>
        <v>#REF!</v>
      </c>
    </row>
    <row r="19" spans="1:4" ht="37.5" customHeight="1">
      <c r="A19" s="33" t="s">
        <v>906</v>
      </c>
      <c r="B19" s="33" t="e">
        <f ca="1">ПРИЛОЖЕНИЕ!#REF!</f>
        <v>#REF!</v>
      </c>
      <c r="C19" s="30" t="e">
        <f ca="1">ПРИЛОЖЕНИЕ!#REF!</f>
        <v>#REF!</v>
      </c>
    </row>
    <row r="20" spans="1:4" ht="38.25" customHeight="1">
      <c r="A20" s="33" t="s">
        <v>310</v>
      </c>
      <c r="B20" s="33" t="e">
        <f ca="1">ПРИЛОЖЕНИЕ!#REF!</f>
        <v>#REF!</v>
      </c>
      <c r="C20" s="30" t="e">
        <f ca="1">ПРИЛОЖЕНИЕ!#REF!</f>
        <v>#REF!</v>
      </c>
    </row>
    <row r="21" spans="1:4" ht="19.5" customHeight="1">
      <c r="A21" s="33" t="s">
        <v>311</v>
      </c>
      <c r="B21" s="33" t="e">
        <f ca="1">ПРИЛОЖЕНИЕ!#REF!</f>
        <v>#REF!</v>
      </c>
      <c r="C21" s="30" t="e">
        <f ca="1">ПРИЛОЖЕНИЕ!#REF!</f>
        <v>#REF!</v>
      </c>
      <c r="D21" s="14" t="s">
        <v>333</v>
      </c>
    </row>
    <row r="22" spans="1:4" ht="41.25" customHeight="1">
      <c r="A22" s="33" t="s">
        <v>312</v>
      </c>
      <c r="B22" s="33" t="e">
        <f ca="1">ПРИЛОЖЕНИЕ!#REF!</f>
        <v>#REF!</v>
      </c>
      <c r="C22" s="30" t="e">
        <f ca="1">ПРИЛОЖЕНИЕ!#REF!</f>
        <v>#REF!</v>
      </c>
      <c r="D22" s="14" t="s">
        <v>333</v>
      </c>
    </row>
    <row r="23" spans="1:4" ht="54.75" customHeight="1">
      <c r="A23" s="33" t="s">
        <v>313</v>
      </c>
      <c r="B23" s="33" t="e">
        <f ca="1">ПРИЛОЖЕНИЕ!#REF!</f>
        <v>#REF!</v>
      </c>
      <c r="C23" s="30" t="e">
        <f ca="1">ПРИЛОЖЕНИЕ!#REF!</f>
        <v>#REF!</v>
      </c>
    </row>
    <row r="24" spans="1:4" ht="19.5" customHeight="1">
      <c r="A24" s="33" t="s">
        <v>314</v>
      </c>
      <c r="B24" s="33" t="e">
        <f ca="1">ПРИЛОЖЕНИЕ!#REF!</f>
        <v>#REF!</v>
      </c>
      <c r="C24" s="30" t="e">
        <f ca="1">ПРИЛОЖЕНИЕ!#REF!</f>
        <v>#REF!</v>
      </c>
      <c r="D24" s="14" t="s">
        <v>333</v>
      </c>
    </row>
    <row r="25" spans="1:4" ht="54.75" customHeight="1">
      <c r="A25" s="33" t="s">
        <v>315</v>
      </c>
      <c r="B25" s="33" t="e">
        <f ca="1">ПРИЛОЖЕНИЕ!#REF!</f>
        <v>#REF!</v>
      </c>
      <c r="C25" s="30" t="e">
        <f ca="1">ПРИЛОЖЕНИЕ!#REF!</f>
        <v>#REF!</v>
      </c>
      <c r="D25" s="88" t="s">
        <v>465</v>
      </c>
    </row>
    <row r="26" spans="1:4" ht="44.25" customHeight="1">
      <c r="A26" s="501" t="s">
        <v>534</v>
      </c>
      <c r="B26" s="502"/>
      <c r="C26" s="503"/>
    </row>
    <row r="27" spans="1:4" ht="75.75" customHeight="1">
      <c r="A27" s="33" t="s">
        <v>805</v>
      </c>
      <c r="B27" s="33" t="str">
        <f ca="1"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 ca="1">ПРИЛОЖЕНИЕ!D10</f>
        <v>24276</v>
      </c>
    </row>
    <row r="28" spans="1:4" ht="55.5" customHeight="1">
      <c r="A28" s="40" t="s">
        <v>806</v>
      </c>
      <c r="B28" s="40" t="str">
        <f ca="1">ПРИЛОЖЕНИЕ!B16</f>
        <v>Областная целевая программа «Социальное развитие села до 2010 года»</v>
      </c>
      <c r="C28" s="36" t="e">
        <f ca="1">ПРИЛОЖЕНИЕ!D16</f>
        <v>#REF!</v>
      </c>
    </row>
    <row r="29" spans="1:4" ht="54" customHeight="1">
      <c r="A29" s="33" t="s">
        <v>807</v>
      </c>
      <c r="B29" s="40" t="e">
        <f ca="1">ПРИЛОЖЕНИЕ!#REF!</f>
        <v>#REF!</v>
      </c>
      <c r="C29" s="90" t="e">
        <f ca="1">ПРИЛОЖЕНИЕ!#REF!</f>
        <v>#REF!</v>
      </c>
    </row>
    <row r="30" spans="1:4" ht="20.25" customHeight="1">
      <c r="A30" s="33" t="s">
        <v>808</v>
      </c>
      <c r="B30" s="40" t="e">
        <f ca="1">ПРИЛОЖЕНИЕ!#REF!</f>
        <v>#REF!</v>
      </c>
      <c r="C30" s="90" t="e">
        <f ca="1">ПРИЛОЖЕНИЕ!#REF!</f>
        <v>#REF!</v>
      </c>
      <c r="D30" s="14" t="s">
        <v>333</v>
      </c>
    </row>
    <row r="31" spans="1:4" ht="76.5" customHeight="1">
      <c r="A31" s="33" t="s">
        <v>809</v>
      </c>
      <c r="B31" s="33" t="str">
        <f ca="1"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 ca="1">ПРИЛОЖЕНИЕ!D39</f>
        <v>8000</v>
      </c>
    </row>
    <row r="32" spans="1:4" ht="54" customHeight="1">
      <c r="A32" s="33" t="s">
        <v>811</v>
      </c>
      <c r="B32" s="33" t="e">
        <f ca="1">ПРИЛОЖЕНИЕ!#REF!</f>
        <v>#REF!</v>
      </c>
      <c r="C32" s="30" t="e">
        <f ca="1">ПРИЛОЖЕНИЕ!#REF!</f>
        <v>#REF!</v>
      </c>
    </row>
    <row r="33" spans="1:4" ht="57.75" customHeight="1">
      <c r="A33" s="33" t="s">
        <v>812</v>
      </c>
      <c r="B33" s="33" t="e">
        <f ca="1">ПРИЛОЖЕНИЕ!#REF!</f>
        <v>#REF!</v>
      </c>
      <c r="C33" s="30" t="e">
        <f ca="1">ПРИЛОЖЕНИЕ!#REF!</f>
        <v>#REF!</v>
      </c>
    </row>
    <row r="34" spans="1:4" ht="54.75" customHeight="1">
      <c r="A34" s="33" t="s">
        <v>813</v>
      </c>
      <c r="B34" s="33" t="e">
        <f ca="1">ПРИЛОЖЕНИЕ!#REF!</f>
        <v>#REF!</v>
      </c>
      <c r="C34" s="30" t="e">
        <f ca="1">ПРИЛОЖЕНИЕ!#REF!</f>
        <v>#REF!</v>
      </c>
    </row>
    <row r="35" spans="1:4" ht="55.5" customHeight="1">
      <c r="A35" s="40" t="s">
        <v>814</v>
      </c>
      <c r="B35" s="33" t="e">
        <f ca="1">ПРИЛОЖЕНИЕ!#REF!</f>
        <v>#REF!</v>
      </c>
      <c r="C35" s="30" t="e">
        <f ca="1">ПРИЛОЖЕНИЕ!#REF!</f>
        <v>#REF!</v>
      </c>
    </row>
    <row r="36" spans="1:4" ht="35.25" customHeight="1">
      <c r="A36" s="33" t="s">
        <v>815</v>
      </c>
      <c r="B36" s="33" t="e">
        <f ca="1">ПРИЛОЖЕНИЕ!#REF!</f>
        <v>#REF!</v>
      </c>
      <c r="C36" s="30" t="e">
        <f ca="1">ПРИЛОЖЕНИЕ!#REF!</f>
        <v>#REF!</v>
      </c>
    </row>
    <row r="37" spans="1:4" ht="57" customHeight="1">
      <c r="A37" s="33" t="s">
        <v>816</v>
      </c>
      <c r="B37" s="33" t="e">
        <f ca="1">ПРИЛОЖЕНИЕ!#REF!</f>
        <v>#REF!</v>
      </c>
      <c r="C37" s="30" t="e">
        <f ca="1">ПРИЛОЖЕНИЕ!#REF!</f>
        <v>#REF!</v>
      </c>
    </row>
    <row r="38" spans="1:4" ht="18" customHeight="1">
      <c r="A38" s="89" t="s">
        <v>817</v>
      </c>
      <c r="B38" s="33" t="e">
        <f ca="1">ПРИЛОЖЕНИЕ!#REF!</f>
        <v>#REF!</v>
      </c>
      <c r="C38" s="30" t="e">
        <f ca="1">ПРИЛОЖЕНИЕ!#REF!</f>
        <v>#REF!</v>
      </c>
      <c r="D38" s="14" t="s">
        <v>333</v>
      </c>
    </row>
    <row r="39" spans="1:4" ht="111" customHeight="1">
      <c r="A39" s="81" t="s">
        <v>818</v>
      </c>
      <c r="B39" s="33" t="e">
        <f ca="1">ПРИЛОЖЕНИЕ!#REF!</f>
        <v>#REF!</v>
      </c>
      <c r="C39" s="30" t="e">
        <f ca="1">ПРИЛОЖЕНИЕ!#REF!</f>
        <v>#REF!</v>
      </c>
    </row>
    <row r="40" spans="1:4" ht="55.5" customHeight="1">
      <c r="A40" s="501" t="s">
        <v>464</v>
      </c>
      <c r="B40" s="502"/>
      <c r="C40" s="503"/>
    </row>
    <row r="41" spans="1:4" ht="36" customHeight="1">
      <c r="A41" s="40" t="s">
        <v>805</v>
      </c>
      <c r="B41" s="40" t="str">
        <f ca="1">ПРИЛОЖЕНИЕ!B30</f>
        <v>Областная целевая программа «Молодежь»</v>
      </c>
      <c r="C41" s="43">
        <f ca="1">ПРИЛОЖЕНИЕ!D30</f>
        <v>15189</v>
      </c>
    </row>
    <row r="42" spans="1:4" ht="16.5" customHeight="1">
      <c r="A42" s="41"/>
      <c r="B42" s="41" t="e">
        <f ca="1">ПРИЛОЖЕНИЕ!#REF!</f>
        <v>#REF!</v>
      </c>
      <c r="C42" s="44"/>
    </row>
    <row r="43" spans="1:4" ht="55.5" customHeight="1">
      <c r="A43" s="42" t="s">
        <v>806</v>
      </c>
      <c r="B43" s="42" t="e">
        <f ca="1">ПРИЛОЖЕНИЕ!#REF!</f>
        <v>#REF!</v>
      </c>
      <c r="C43" s="45" t="e">
        <f ca="1">ПРИЛОЖЕНИЕ!#REF!</f>
        <v>#REF!</v>
      </c>
    </row>
    <row r="44" spans="1:4" ht="56.25" customHeight="1">
      <c r="A44" s="42" t="s">
        <v>807</v>
      </c>
      <c r="B44" s="42" t="str">
        <f ca="1"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 ca="1">ПРИЛОЖЕНИЕ!D31</f>
        <v>409</v>
      </c>
    </row>
    <row r="45" spans="1:4" ht="73.5" customHeight="1">
      <c r="A45" s="33" t="s">
        <v>808</v>
      </c>
      <c r="B45" s="33" t="str">
        <f ca="1"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 ca="1">ПРИЛОЖЕНИЕ!D35</f>
        <v>50000</v>
      </c>
    </row>
    <row r="46" spans="1:4" ht="57" customHeight="1">
      <c r="A46" s="33" t="s">
        <v>809</v>
      </c>
      <c r="B46" s="33" t="e">
        <f ca="1">ПРИЛОЖЕНИЕ!#REF!</f>
        <v>#REF!</v>
      </c>
      <c r="C46" s="30" t="e">
        <f ca="1">ПРИЛОЖЕНИЕ!#REF!</f>
        <v>#REF!</v>
      </c>
      <c r="D46" s="14" t="s">
        <v>333</v>
      </c>
    </row>
    <row r="47" spans="1:4" ht="39" customHeight="1">
      <c r="A47" s="33" t="s">
        <v>811</v>
      </c>
      <c r="B47" s="33" t="e">
        <f ca="1">ПРИЛОЖЕНИЕ!#REF!</f>
        <v>#REF!</v>
      </c>
      <c r="C47" s="30" t="e">
        <f ca="1">ПРИЛОЖЕНИЕ!#REF!</f>
        <v>#REF!</v>
      </c>
      <c r="D47" s="14" t="s">
        <v>333</v>
      </c>
    </row>
    <row r="48" spans="1:4" ht="53.25" customHeight="1">
      <c r="A48" s="33" t="s">
        <v>812</v>
      </c>
      <c r="B48" s="33" t="str">
        <f ca="1"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 ca="1">ПРИЛОЖЕНИЕ!D77</f>
        <v>3000</v>
      </c>
    </row>
    <row r="49" spans="1:4" ht="53.25" customHeight="1">
      <c r="A49" s="33" t="s">
        <v>813</v>
      </c>
      <c r="B49" s="33" t="e">
        <f ca="1">ПРИЛОЖЕНИЕ!#REF!</f>
        <v>#REF!</v>
      </c>
      <c r="C49" s="30" t="e">
        <f ca="1">ПРИЛОЖЕНИЕ!#REF!</f>
        <v>#REF!</v>
      </c>
    </row>
    <row r="50" spans="1:4" ht="39" customHeight="1">
      <c r="A50" s="33" t="s">
        <v>814</v>
      </c>
      <c r="B50" s="33" t="e">
        <f ca="1">ПРИЛОЖЕНИЕ!#REF!</f>
        <v>#REF!</v>
      </c>
      <c r="C50" s="30" t="e">
        <f ca="1">ПРИЛОЖЕНИЕ!#REF!</f>
        <v>#REF!</v>
      </c>
    </row>
    <row r="51" spans="1:4" ht="56.25" customHeight="1">
      <c r="A51" s="33" t="s">
        <v>815</v>
      </c>
      <c r="B51" s="33" t="e">
        <f ca="1">ПРИЛОЖЕНИЕ!#REF!</f>
        <v>#REF!</v>
      </c>
      <c r="C51" s="30" t="e">
        <f ca="1">ПРИЛОЖЕНИЕ!#REF!</f>
        <v>#REF!</v>
      </c>
    </row>
    <row r="52" spans="1:4" ht="56.25" customHeight="1">
      <c r="A52" s="33" t="s">
        <v>816</v>
      </c>
      <c r="B52" s="33" t="e">
        <f ca="1">ПРИЛОЖЕНИЕ!#REF!</f>
        <v>#REF!</v>
      </c>
      <c r="C52" s="31" t="e">
        <f ca="1">ПРИЛОЖЕНИЕ!#REF!</f>
        <v>#REF!</v>
      </c>
      <c r="D52" s="14" t="s">
        <v>333</v>
      </c>
    </row>
    <row r="53" spans="1:4" ht="39" customHeight="1">
      <c r="A53" s="33" t="s">
        <v>817</v>
      </c>
      <c r="B53" s="33" t="e">
        <f ca="1">ПРИЛОЖЕНИЕ!#REF!</f>
        <v>#REF!</v>
      </c>
      <c r="C53" s="31" t="e">
        <f ca="1">ПРИЛОЖЕНИЕ!#REF!</f>
        <v>#REF!</v>
      </c>
      <c r="D53" s="14" t="s">
        <v>333</v>
      </c>
    </row>
    <row r="54" spans="1:4" ht="37.5" customHeight="1">
      <c r="A54" s="33" t="s">
        <v>818</v>
      </c>
      <c r="B54" s="33" t="e">
        <f ca="1">ПРИЛОЖЕНИЕ!#REF!</f>
        <v>#REF!</v>
      </c>
      <c r="C54" s="31" t="e">
        <f ca="1">ПРИЛОЖЕНИЕ!#REF!</f>
        <v>#REF!</v>
      </c>
      <c r="D54" s="14" t="s">
        <v>333</v>
      </c>
    </row>
    <row r="55" spans="1:4" ht="56.25" customHeight="1">
      <c r="A55" s="33" t="s">
        <v>905</v>
      </c>
      <c r="B55" s="33" t="str">
        <f ca="1"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 ca="1">ПРИЛОЖЕНИЕ!D74</f>
        <v>#REF!</v>
      </c>
    </row>
    <row r="56" spans="1:4" ht="75.75" customHeight="1">
      <c r="A56" s="33" t="s">
        <v>906</v>
      </c>
      <c r="B56" s="33" t="e">
        <f ca="1">ПРИЛОЖЕНИЕ!#REF!</f>
        <v>#REF!</v>
      </c>
      <c r="C56" s="30" t="e">
        <f ca="1">ПРИЛОЖЕНИЕ!#REF!</f>
        <v>#REF!</v>
      </c>
    </row>
    <row r="57" spans="1:4" ht="75" customHeight="1">
      <c r="A57" s="33" t="s">
        <v>310</v>
      </c>
      <c r="B57" s="33" t="e">
        <f ca="1">ПРИЛОЖЕНИЕ!#REF!</f>
        <v>#REF!</v>
      </c>
      <c r="C57" s="30" t="e">
        <f ca="1">ПРИЛОЖЕНИЕ!#REF!</f>
        <v>#REF!</v>
      </c>
    </row>
    <row r="58" spans="1:4" ht="74.25" customHeight="1">
      <c r="A58" s="33" t="s">
        <v>311</v>
      </c>
      <c r="B58" s="33" t="str">
        <f ca="1"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 ca="1">ПРИЛОЖЕНИЕ!D44</f>
        <v>#REF!</v>
      </c>
    </row>
    <row r="59" spans="1:4" ht="55.5" customHeight="1">
      <c r="A59" s="33" t="s">
        <v>312</v>
      </c>
      <c r="B59" s="33" t="e">
        <f ca="1">ПРИЛОЖЕНИЕ!#REF!</f>
        <v>#REF!</v>
      </c>
      <c r="C59" s="31" t="e">
        <f ca="1">ПРИЛОЖЕНИЕ!#REF!</f>
        <v>#REF!</v>
      </c>
    </row>
    <row r="60" spans="1:4" ht="72" customHeight="1">
      <c r="A60" s="33" t="s">
        <v>313</v>
      </c>
      <c r="B60" s="33" t="e">
        <f ca="1">ПРИЛОЖЕНИЕ!#REF!</f>
        <v>#REF!</v>
      </c>
      <c r="C60" s="30" t="e">
        <f ca="1">ПРИЛОЖЕНИЕ!#REF!</f>
        <v>#REF!</v>
      </c>
    </row>
    <row r="61" spans="1:4" ht="74.25" customHeight="1">
      <c r="A61" s="33" t="s">
        <v>314</v>
      </c>
      <c r="B61" s="33" t="e">
        <f ca="1">ПРИЛОЖЕНИЕ!#REF!</f>
        <v>#REF!</v>
      </c>
      <c r="C61" s="30" t="e">
        <f ca="1">ПРИЛОЖЕНИЕ!#REF!</f>
        <v>#REF!</v>
      </c>
    </row>
    <row r="62" spans="1:4" ht="92.25" customHeight="1">
      <c r="A62" s="33" t="s">
        <v>315</v>
      </c>
      <c r="B62" s="33" t="e">
        <f ca="1">ПРИЛОЖЕНИЕ!#REF!</f>
        <v>#REF!</v>
      </c>
      <c r="C62" s="30" t="e">
        <f ca="1">ПРИЛОЖЕНИЕ!#REF!</f>
        <v>#REF!</v>
      </c>
    </row>
    <row r="63" spans="1:4" ht="73.5" customHeight="1">
      <c r="A63" s="33" t="s">
        <v>316</v>
      </c>
      <c r="B63" s="33" t="e">
        <f ca="1">ПРИЛОЖЕНИЕ!#REF!</f>
        <v>#REF!</v>
      </c>
      <c r="C63" s="30">
        <v>1432</v>
      </c>
    </row>
    <row r="64" spans="1:4" ht="73.5" customHeight="1">
      <c r="A64" s="33" t="s">
        <v>317</v>
      </c>
      <c r="B64" s="33" t="e">
        <f ca="1">ПРИЛОЖЕНИЕ!#REF!</f>
        <v>#REF!</v>
      </c>
      <c r="C64" s="30">
        <v>1433</v>
      </c>
    </row>
    <row r="65" spans="1:4" ht="75" customHeight="1">
      <c r="A65" s="33" t="s">
        <v>318</v>
      </c>
      <c r="B65" s="33" t="str">
        <f ca="1">ПРИЛОЖЕНИЕ!B73</f>
        <v>Областная целевая программа повышения качества товаров, услуг и менеджмента в Ярославской области</v>
      </c>
      <c r="C65" s="30">
        <f ca="1">ПРИЛОЖЕНИЕ!D73</f>
        <v>600</v>
      </c>
    </row>
    <row r="66" spans="1:4" ht="56.25" customHeight="1">
      <c r="A66" s="33" t="s">
        <v>319</v>
      </c>
      <c r="B66" s="33" t="e">
        <f ca="1">ПРИЛОЖЕНИЕ!#REF!</f>
        <v>#REF!</v>
      </c>
      <c r="C66" s="30" t="e">
        <f ca="1">ПРИЛОЖЕНИЕ!#REF!</f>
        <v>#REF!</v>
      </c>
    </row>
    <row r="67" spans="1:4" ht="39" customHeight="1">
      <c r="A67" s="33" t="s">
        <v>320</v>
      </c>
      <c r="B67" s="33" t="e">
        <f ca="1">ПРИЛОЖЕНИЕ!#REF!</f>
        <v>#REF!</v>
      </c>
      <c r="C67" s="30" t="e">
        <f ca="1">ПРИЛОЖЕНИЕ!#REF!</f>
        <v>#REF!</v>
      </c>
    </row>
    <row r="68" spans="1:4" ht="55.5" customHeight="1">
      <c r="A68" s="33" t="s">
        <v>321</v>
      </c>
      <c r="B68" s="33" t="e">
        <f ca="1">ПРИЛОЖЕНИЕ!#REF!</f>
        <v>#REF!</v>
      </c>
      <c r="C68" s="30" t="e">
        <f ca="1">ПРИЛОЖЕНИЕ!#REF!</f>
        <v>#REF!</v>
      </c>
    </row>
    <row r="69" spans="1:4" ht="36.75" customHeight="1">
      <c r="A69" s="33" t="s">
        <v>322</v>
      </c>
      <c r="B69" s="33" t="e">
        <f ca="1">ПРИЛОЖЕНИЕ!#REF!</f>
        <v>#REF!</v>
      </c>
      <c r="C69" s="30" t="e">
        <f ca="1">ПРИЛОЖЕНИЕ!#REF!</f>
        <v>#REF!</v>
      </c>
      <c r="D69" s="14" t="s">
        <v>333</v>
      </c>
    </row>
    <row r="70" spans="1:4" ht="55.5" customHeight="1">
      <c r="A70" s="33" t="s">
        <v>323</v>
      </c>
      <c r="B70" s="33" t="str">
        <f ca="1"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 ca="1">ПРИЛОЖЕНИЕ!D36</f>
        <v>#REF!</v>
      </c>
    </row>
    <row r="71" spans="1:4" ht="75" customHeight="1">
      <c r="A71" s="33" t="s">
        <v>324</v>
      </c>
      <c r="B71" s="33" t="e">
        <f ca="1">ПРИЛОЖЕНИЕ!#REF!</f>
        <v>#REF!</v>
      </c>
      <c r="C71" s="30" t="e">
        <f ca="1">ПРИЛОЖЕНИЕ!#REF!</f>
        <v>#REF!</v>
      </c>
    </row>
    <row r="72" spans="1:4" ht="75" customHeight="1">
      <c r="A72" s="33" t="s">
        <v>325</v>
      </c>
      <c r="B72" s="33" t="e">
        <f ca="1">ПРИЛОЖЕНИЕ!#REF!</f>
        <v>#REF!</v>
      </c>
      <c r="C72" s="30" t="e">
        <f ca="1">ПРИЛОЖЕНИЕ!#REF!</f>
        <v>#REF!</v>
      </c>
    </row>
    <row r="73" spans="1:4" ht="75" customHeight="1">
      <c r="A73" s="33" t="s">
        <v>326</v>
      </c>
      <c r="B73" s="33" t="e">
        <f ca="1">ПРИЛОЖЕНИЕ!#REF!</f>
        <v>#REF!</v>
      </c>
      <c r="C73" s="31" t="e">
        <f ca="1">ПРИЛОЖЕНИЕ!#REF!</f>
        <v>#REF!</v>
      </c>
    </row>
    <row r="74" spans="1:4" ht="91.5" customHeight="1">
      <c r="A74" s="40" t="s">
        <v>327</v>
      </c>
      <c r="B74" s="40" t="str">
        <f ca="1"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 ca="1">ПРИЛОЖЕНИЕ!D28</f>
        <v>17240</v>
      </c>
    </row>
    <row r="75" spans="1:4" ht="15.75" customHeight="1">
      <c r="A75" s="41"/>
      <c r="B75" s="41" t="e">
        <f ca="1">ПРИЛОЖЕНИЕ!#REF!</f>
        <v>#REF!</v>
      </c>
      <c r="C75" s="37"/>
    </row>
    <row r="76" spans="1:4" ht="55.5" customHeight="1">
      <c r="A76" s="42"/>
      <c r="B76" s="42" t="str">
        <f ca="1"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 ca="1">ПРИЛОЖЕНИЕ!D29</f>
        <v>17240</v>
      </c>
    </row>
    <row r="77" spans="1:4" ht="37.5" customHeight="1">
      <c r="A77" s="33" t="s">
        <v>328</v>
      </c>
      <c r="B77" s="33" t="e">
        <f ca="1">ПРИЛОЖЕНИЕ!#REF!</f>
        <v>#REF!</v>
      </c>
      <c r="C77" s="31" t="e">
        <f ca="1">ПРИЛОЖЕНИЕ!#REF!</f>
        <v>#REF!</v>
      </c>
      <c r="D77" s="14" t="s">
        <v>333</v>
      </c>
    </row>
    <row r="78" spans="1:4" ht="36" customHeight="1">
      <c r="A78" s="33" t="s">
        <v>329</v>
      </c>
      <c r="B78" s="33" t="e">
        <f ca="1">ПРИЛОЖЕНИЕ!#REF!</f>
        <v>#REF!</v>
      </c>
      <c r="C78" s="31" t="e">
        <f ca="1">ПРИЛОЖЕНИЕ!#REF!</f>
        <v>#REF!</v>
      </c>
      <c r="D78" s="14" t="s">
        <v>333</v>
      </c>
    </row>
    <row r="79" spans="1:4" ht="34.5" customHeight="1">
      <c r="A79" s="81" t="s">
        <v>330</v>
      </c>
      <c r="B79" s="33" t="e">
        <f ca="1">ПРИЛОЖЕНИЕ!#REF!</f>
        <v>#REF!</v>
      </c>
      <c r="C79" s="30" t="e">
        <f ca="1">ПРИЛОЖЕНИЕ!#REF!</f>
        <v>#REF!</v>
      </c>
      <c r="D79" s="88" t="s">
        <v>465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9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508" t="s">
        <v>334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</row>
    <row r="2" spans="1:11" s="59" customFormat="1">
      <c r="A2" s="57" t="s">
        <v>803</v>
      </c>
      <c r="B2" s="58" t="s">
        <v>804</v>
      </c>
      <c r="C2" s="58" t="s">
        <v>342</v>
      </c>
      <c r="D2" s="67" t="s">
        <v>1098</v>
      </c>
      <c r="E2" s="509" t="s">
        <v>1100</v>
      </c>
      <c r="F2" s="510"/>
      <c r="G2" s="510"/>
      <c r="H2" s="510"/>
      <c r="I2" s="510"/>
      <c r="J2" s="510"/>
      <c r="K2" s="511"/>
    </row>
    <row r="3" spans="1:11" s="59" customFormat="1">
      <c r="A3" s="50"/>
      <c r="B3" s="51" t="s">
        <v>336</v>
      </c>
      <c r="C3" s="51"/>
      <c r="D3" s="54" t="s">
        <v>1099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805</v>
      </c>
      <c r="B4" s="65" t="s">
        <v>1096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341</v>
      </c>
      <c r="C5" s="69" t="s">
        <v>1097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1101</v>
      </c>
      <c r="C6" s="61" t="s">
        <v>1102</v>
      </c>
      <c r="D6" s="4" t="s">
        <v>1103</v>
      </c>
      <c r="E6" s="506">
        <v>1500</v>
      </c>
      <c r="F6" s="507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1104</v>
      </c>
      <c r="C7" s="61" t="s">
        <v>1105</v>
      </c>
      <c r="D7" s="4" t="s">
        <v>1106</v>
      </c>
      <c r="E7" s="71"/>
      <c r="F7" s="71"/>
      <c r="G7" s="71"/>
      <c r="H7" s="506">
        <v>1800</v>
      </c>
      <c r="I7" s="507"/>
      <c r="J7" s="72"/>
      <c r="K7" s="72"/>
    </row>
    <row r="8" spans="1:11" s="68" customFormat="1" ht="47.25">
      <c r="A8" s="3"/>
      <c r="B8" s="61" t="s">
        <v>1107</v>
      </c>
      <c r="C8" s="61" t="s">
        <v>1108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1109</v>
      </c>
      <c r="C9" s="60" t="s">
        <v>1110</v>
      </c>
      <c r="D9" s="56" t="s">
        <v>1103</v>
      </c>
      <c r="E9" s="506">
        <v>2500</v>
      </c>
      <c r="F9" s="507"/>
      <c r="G9" s="71"/>
      <c r="H9" s="72"/>
      <c r="I9" s="72"/>
      <c r="J9" s="72"/>
      <c r="K9" s="72"/>
    </row>
    <row r="10" spans="1:11" s="68" customFormat="1" ht="31.5">
      <c r="A10" s="3"/>
      <c r="B10" s="61" t="s">
        <v>1111</v>
      </c>
      <c r="C10" s="60" t="s">
        <v>1110</v>
      </c>
      <c r="D10" s="56" t="s">
        <v>1112</v>
      </c>
      <c r="E10" s="71"/>
      <c r="F10" s="71"/>
      <c r="G10" s="506">
        <v>10000</v>
      </c>
      <c r="H10" s="507"/>
      <c r="I10" s="72"/>
      <c r="J10" s="72"/>
      <c r="K10" s="72"/>
    </row>
    <row r="11" spans="1:11" s="68" customFormat="1" ht="30.75" customHeight="1">
      <c r="A11" s="3"/>
      <c r="B11" s="61" t="s">
        <v>1113</v>
      </c>
      <c r="C11" s="60" t="s">
        <v>1114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378</v>
      </c>
      <c r="C12" s="65" t="s">
        <v>1117</v>
      </c>
      <c r="D12" s="66" t="s">
        <v>1118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1119</v>
      </c>
      <c r="C13" s="60" t="s">
        <v>1120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468</v>
      </c>
      <c r="C14" s="60" t="s">
        <v>1121</v>
      </c>
      <c r="D14" s="56" t="s">
        <v>1122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467</v>
      </c>
      <c r="C15" s="60" t="s">
        <v>1123</v>
      </c>
      <c r="D15" s="56" t="s">
        <v>1124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1072</v>
      </c>
      <c r="C16" s="60" t="s">
        <v>1073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>
      <c r="A17" s="3"/>
      <c r="B17" s="61" t="s">
        <v>725</v>
      </c>
      <c r="C17" s="60" t="s">
        <v>1123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724</v>
      </c>
      <c r="C18" s="60" t="s">
        <v>1125</v>
      </c>
      <c r="D18" s="56" t="s">
        <v>1103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546</v>
      </c>
      <c r="C19" s="60" t="s">
        <v>1123</v>
      </c>
      <c r="D19" s="56" t="s">
        <v>1124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545</v>
      </c>
      <c r="C20" s="65" t="s">
        <v>1117</v>
      </c>
      <c r="D20" s="66" t="s">
        <v>1118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379</v>
      </c>
      <c r="C21" s="60" t="s">
        <v>1123</v>
      </c>
      <c r="D21" s="56" t="s">
        <v>380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104</v>
      </c>
      <c r="C22" s="60" t="s">
        <v>1121</v>
      </c>
      <c r="D22" s="56" t="s">
        <v>380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8</v>
      </c>
      <c r="C23" s="60" t="s">
        <v>1121</v>
      </c>
      <c r="D23" s="56" t="s">
        <v>1106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9</v>
      </c>
      <c r="C24" s="60" t="s">
        <v>1121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10</v>
      </c>
      <c r="C25" s="60" t="s">
        <v>1120</v>
      </c>
      <c r="D25" s="56" t="s">
        <v>11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1071</v>
      </c>
      <c r="C26" s="60" t="s">
        <v>1120</v>
      </c>
      <c r="D26" s="56" t="s">
        <v>1124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1074</v>
      </c>
      <c r="C27" s="60" t="s">
        <v>1120</v>
      </c>
      <c r="D27" s="56" t="s">
        <v>1124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1075</v>
      </c>
      <c r="C28" s="60" t="s">
        <v>1121</v>
      </c>
      <c r="D28" s="56" t="s">
        <v>1106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1076</v>
      </c>
      <c r="C29" s="60" t="s">
        <v>1121</v>
      </c>
      <c r="D29" s="56" t="s">
        <v>11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1077</v>
      </c>
      <c r="C30" s="60" t="s">
        <v>1121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806</v>
      </c>
      <c r="B31" s="73" t="s">
        <v>1078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1079</v>
      </c>
      <c r="C32" s="60" t="s">
        <v>1123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1080</v>
      </c>
      <c r="C33" s="60" t="s">
        <v>1081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904</v>
      </c>
      <c r="C34" s="60" t="s">
        <v>1120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1082</v>
      </c>
      <c r="C35" s="60" t="s">
        <v>1123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150</v>
      </c>
      <c r="C36" s="60" t="s">
        <v>1120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807</v>
      </c>
      <c r="B37" s="73" t="s">
        <v>1083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331</v>
      </c>
      <c r="C38" s="61" t="s">
        <v>1084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808</v>
      </c>
      <c r="B39" s="73" t="s">
        <v>532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1229</v>
      </c>
      <c r="C40" s="61" t="s">
        <v>1085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332</v>
      </c>
      <c r="B52" s="63" t="s">
        <v>335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338</v>
      </c>
      <c r="B53" s="63" t="s">
        <v>337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339</v>
      </c>
      <c r="B54" s="63" t="s">
        <v>340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1115</v>
      </c>
      <c r="B55" t="s">
        <v>1116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9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674"/>
  <sheetViews>
    <sheetView showGridLines="0" tabSelected="1" view="pageBreakPreview" topLeftCell="A646" zoomScaleNormal="100" zoomScaleSheetLayoutView="100" workbookViewId="0">
      <selection activeCell="B648" sqref="B648"/>
    </sheetView>
  </sheetViews>
  <sheetFormatPr defaultRowHeight="18.75" outlineLevelRow="2"/>
  <cols>
    <col min="1" max="1" width="4" style="393" customWidth="1"/>
    <col min="2" max="2" width="63.42578125" style="495" customWidth="1"/>
    <col min="3" max="3" width="12.5703125" style="394" customWidth="1"/>
    <col min="4" max="16384" width="9.140625" style="394"/>
  </cols>
  <sheetData>
    <row r="1" spans="1:3" s="389" customFormat="1" ht="18.75" customHeight="1">
      <c r="A1" s="512" t="s">
        <v>833</v>
      </c>
      <c r="B1" s="512"/>
      <c r="C1" s="512"/>
    </row>
    <row r="2" spans="1:3" s="389" customFormat="1" ht="18.75" customHeight="1">
      <c r="A2" s="512" t="s">
        <v>832</v>
      </c>
      <c r="B2" s="512"/>
      <c r="C2" s="512"/>
    </row>
    <row r="3" spans="1:3" s="389" customFormat="1" ht="18.75" customHeight="1">
      <c r="A3" s="512" t="s">
        <v>1095</v>
      </c>
      <c r="B3" s="512"/>
      <c r="C3" s="512"/>
    </row>
    <row r="4" spans="1:3" ht="13.5" customHeight="1">
      <c r="A4" s="390"/>
      <c r="B4" s="483"/>
    </row>
    <row r="5" spans="1:3" s="395" customFormat="1" ht="43.5" customHeight="1">
      <c r="A5" s="519" t="s">
        <v>635</v>
      </c>
      <c r="B5" s="519"/>
      <c r="C5" s="519"/>
    </row>
    <row r="6" spans="1:3" s="396" customFormat="1" ht="16.5" customHeight="1">
      <c r="A6" s="392"/>
      <c r="B6" s="484"/>
    </row>
    <row r="7" spans="1:3" s="481" customFormat="1" ht="36" customHeight="1">
      <c r="A7" s="496" t="s">
        <v>301</v>
      </c>
      <c r="B7" s="496" t="s">
        <v>844</v>
      </c>
      <c r="C7" s="497" t="s">
        <v>629</v>
      </c>
    </row>
    <row r="8" spans="1:3" s="391" customFormat="1" ht="19.5" customHeight="1">
      <c r="A8" s="517" t="s">
        <v>466</v>
      </c>
      <c r="B8" s="518"/>
      <c r="C8" s="474">
        <f>C9+C66+C70+C89</f>
        <v>1971993</v>
      </c>
    </row>
    <row r="9" spans="1:3" s="399" customFormat="1" ht="15.75" customHeight="1">
      <c r="A9" s="462" t="s">
        <v>805</v>
      </c>
      <c r="B9" s="398" t="s">
        <v>295</v>
      </c>
      <c r="C9" s="479">
        <f>C14+C20+C64</f>
        <v>402563</v>
      </c>
    </row>
    <row r="10" spans="1:3" s="399" customFormat="1" ht="48" hidden="1" customHeight="1" outlineLevel="1">
      <c r="A10" s="397"/>
      <c r="B10" s="398" t="s">
        <v>271</v>
      </c>
      <c r="C10" s="480"/>
    </row>
    <row r="11" spans="1:3" s="399" customFormat="1" ht="15.75" hidden="1" customHeight="1" outlineLevel="1">
      <c r="A11" s="397"/>
      <c r="B11" s="400" t="s">
        <v>48</v>
      </c>
      <c r="C11" s="480"/>
    </row>
    <row r="12" spans="1:3" s="399" customFormat="1" ht="37.5" hidden="1" customHeight="1" outlineLevel="1">
      <c r="A12" s="397"/>
      <c r="B12" s="401" t="s">
        <v>164</v>
      </c>
      <c r="C12" s="480"/>
    </row>
    <row r="13" spans="1:3" s="399" customFormat="1" ht="34.5" hidden="1" customHeight="1" outlineLevel="1">
      <c r="A13" s="397"/>
      <c r="B13" s="401" t="s">
        <v>945</v>
      </c>
      <c r="C13" s="480"/>
    </row>
    <row r="14" spans="1:3" s="399" customFormat="1" ht="48" customHeight="1" collapsed="1">
      <c r="A14" s="397"/>
      <c r="B14" s="398" t="s">
        <v>669</v>
      </c>
      <c r="C14" s="479">
        <f>C15</f>
        <v>272985</v>
      </c>
    </row>
    <row r="15" spans="1:3" s="399" customFormat="1" ht="33.75" customHeight="1">
      <c r="A15" s="397"/>
      <c r="B15" s="400" t="s">
        <v>48</v>
      </c>
      <c r="C15" s="472">
        <v>272985</v>
      </c>
    </row>
    <row r="16" spans="1:3" s="399" customFormat="1" ht="33" hidden="1" customHeight="1">
      <c r="A16" s="397"/>
      <c r="B16" s="401" t="s">
        <v>164</v>
      </c>
      <c r="C16" s="473"/>
    </row>
    <row r="17" spans="1:3" s="399" customFormat="1" ht="34.5" hidden="1" customHeight="1">
      <c r="A17" s="397"/>
      <c r="B17" s="401" t="s">
        <v>945</v>
      </c>
      <c r="C17" s="473"/>
    </row>
    <row r="18" spans="1:3" s="399" customFormat="1" ht="32.25" hidden="1" customHeight="1">
      <c r="A18" s="397"/>
      <c r="B18" s="402" t="s">
        <v>204</v>
      </c>
      <c r="C18" s="473"/>
    </row>
    <row r="19" spans="1:3" s="399" customFormat="1" ht="14.25" hidden="1" customHeight="1">
      <c r="A19" s="397"/>
      <c r="B19" s="401" t="s">
        <v>205</v>
      </c>
      <c r="C19" s="473"/>
    </row>
    <row r="20" spans="1:3" s="399" customFormat="1" ht="33" customHeight="1">
      <c r="A20" s="397"/>
      <c r="B20" s="403" t="s">
        <v>1011</v>
      </c>
      <c r="C20" s="474">
        <f>C21+C22+C25+C32+C34+C36</f>
        <v>129578</v>
      </c>
    </row>
    <row r="21" spans="1:3" s="399" customFormat="1" ht="48.75" customHeight="1">
      <c r="A21" s="397"/>
      <c r="B21" s="400" t="s">
        <v>555</v>
      </c>
      <c r="C21" s="472">
        <v>31921</v>
      </c>
    </row>
    <row r="22" spans="1:3" s="399" customFormat="1" ht="51" customHeight="1">
      <c r="A22" s="397"/>
      <c r="B22" s="400" t="s">
        <v>1044</v>
      </c>
      <c r="C22" s="472">
        <v>57831</v>
      </c>
    </row>
    <row r="23" spans="1:3" s="399" customFormat="1" ht="32.25" hidden="1" customHeight="1">
      <c r="A23" s="397"/>
      <c r="B23" s="400" t="s">
        <v>979</v>
      </c>
      <c r="C23" s="472"/>
    </row>
    <row r="24" spans="1:3" s="399" customFormat="1" ht="37.5" hidden="1" customHeight="1">
      <c r="A24" s="397"/>
      <c r="B24" s="400" t="s">
        <v>1031</v>
      </c>
      <c r="C24" s="472"/>
    </row>
    <row r="25" spans="1:3" s="399" customFormat="1" ht="49.5" customHeight="1">
      <c r="A25" s="397"/>
      <c r="B25" s="400" t="s">
        <v>1045</v>
      </c>
      <c r="C25" s="472">
        <v>8156</v>
      </c>
    </row>
    <row r="26" spans="1:3" s="399" customFormat="1" ht="31.5" hidden="1" customHeight="1">
      <c r="A26" s="397"/>
      <c r="B26" s="400" t="s">
        <v>165</v>
      </c>
      <c r="C26" s="472"/>
    </row>
    <row r="27" spans="1:3" s="399" customFormat="1" ht="46.5" hidden="1" customHeight="1">
      <c r="A27" s="397"/>
      <c r="B27" s="400" t="s">
        <v>166</v>
      </c>
      <c r="C27" s="472"/>
    </row>
    <row r="28" spans="1:3" s="399" customFormat="1" ht="46.5" hidden="1" customHeight="1">
      <c r="A28" s="397"/>
      <c r="B28" s="400" t="s">
        <v>167</v>
      </c>
      <c r="C28" s="472"/>
    </row>
    <row r="29" spans="1:3" s="399" customFormat="1" ht="31.5" hidden="1" customHeight="1">
      <c r="A29" s="397"/>
      <c r="B29" s="400" t="s">
        <v>168</v>
      </c>
      <c r="C29" s="472"/>
    </row>
    <row r="30" spans="1:3" s="399" customFormat="1" ht="46.5" hidden="1" customHeight="1">
      <c r="A30" s="397"/>
      <c r="B30" s="400" t="s">
        <v>169</v>
      </c>
      <c r="C30" s="472"/>
    </row>
    <row r="31" spans="1:3" s="399" customFormat="1" ht="12.75" hidden="1" customHeight="1">
      <c r="A31" s="397"/>
      <c r="B31" s="400" t="s">
        <v>423</v>
      </c>
      <c r="C31" s="472"/>
    </row>
    <row r="32" spans="1:3" s="399" customFormat="1" ht="33.75" customHeight="1">
      <c r="A32" s="397"/>
      <c r="B32" s="400" t="s">
        <v>423</v>
      </c>
      <c r="C32" s="472">
        <v>28234</v>
      </c>
    </row>
    <row r="33" spans="1:3" s="399" customFormat="1" ht="32.25" hidden="1" customHeight="1">
      <c r="A33" s="397"/>
      <c r="B33" s="400" t="s">
        <v>439</v>
      </c>
      <c r="C33" s="472"/>
    </row>
    <row r="34" spans="1:3" s="399" customFormat="1" ht="48.75" customHeight="1">
      <c r="A34" s="397"/>
      <c r="B34" s="400" t="s">
        <v>676</v>
      </c>
      <c r="C34" s="472">
        <v>2837</v>
      </c>
    </row>
    <row r="35" spans="1:3" s="399" customFormat="1" ht="46.5" hidden="1" customHeight="1">
      <c r="A35" s="397"/>
      <c r="B35" s="400" t="s">
        <v>170</v>
      </c>
      <c r="C35" s="472"/>
    </row>
    <row r="36" spans="1:3" s="399" customFormat="1" ht="48.75" customHeight="1">
      <c r="A36" s="397"/>
      <c r="B36" s="400" t="s">
        <v>1039</v>
      </c>
      <c r="C36" s="472">
        <v>599</v>
      </c>
    </row>
    <row r="37" spans="1:3" s="399" customFormat="1" ht="30" hidden="1" customHeight="1" outlineLevel="1">
      <c r="A37" s="397"/>
      <c r="B37" s="400" t="s">
        <v>1148</v>
      </c>
      <c r="C37" s="472"/>
    </row>
    <row r="38" spans="1:3" s="399" customFormat="1" ht="30.75" hidden="1" customHeight="1" outlineLevel="1">
      <c r="A38" s="397"/>
      <c r="B38" s="400" t="s">
        <v>1232</v>
      </c>
      <c r="C38" s="472"/>
    </row>
    <row r="39" spans="1:3" s="399" customFormat="1" ht="33" hidden="1" customHeight="1" outlineLevel="1">
      <c r="A39" s="397"/>
      <c r="B39" s="400" t="s">
        <v>978</v>
      </c>
      <c r="C39" s="472"/>
    </row>
    <row r="40" spans="1:3" s="399" customFormat="1" ht="32.25" hidden="1" customHeight="1" outlineLevel="1">
      <c r="A40" s="397"/>
      <c r="B40" s="400" t="s">
        <v>555</v>
      </c>
      <c r="C40" s="472"/>
    </row>
    <row r="41" spans="1:3" s="399" customFormat="1" ht="31.5" hidden="1" customHeight="1" outlineLevel="1">
      <c r="A41" s="397"/>
      <c r="B41" s="400" t="s">
        <v>945</v>
      </c>
      <c r="C41" s="472"/>
    </row>
    <row r="42" spans="1:3" s="399" customFormat="1" ht="32.25" hidden="1" customHeight="1" outlineLevel="1">
      <c r="A42" s="397"/>
      <c r="B42" s="400" t="s">
        <v>979</v>
      </c>
      <c r="C42" s="472"/>
    </row>
    <row r="43" spans="1:3" s="399" customFormat="1" ht="36" hidden="1" customHeight="1" outlineLevel="1">
      <c r="A43" s="397"/>
      <c r="B43" s="400" t="s">
        <v>570</v>
      </c>
      <c r="C43" s="472"/>
    </row>
    <row r="44" spans="1:3" s="399" customFormat="1" ht="35.25" hidden="1" customHeight="1" outlineLevel="1">
      <c r="A44" s="397"/>
      <c r="B44" s="400" t="s">
        <v>439</v>
      </c>
      <c r="C44" s="472"/>
    </row>
    <row r="45" spans="1:3" s="399" customFormat="1" ht="31.5" hidden="1" customHeight="1" outlineLevel="1">
      <c r="A45" s="397"/>
      <c r="B45" s="400" t="s">
        <v>402</v>
      </c>
      <c r="C45" s="472"/>
    </row>
    <row r="46" spans="1:3" s="399" customFormat="1" ht="34.5" hidden="1" customHeight="1" outlineLevel="1">
      <c r="A46" s="397"/>
      <c r="B46" s="400" t="s">
        <v>403</v>
      </c>
      <c r="C46" s="472"/>
    </row>
    <row r="47" spans="1:3" s="399" customFormat="1" ht="31.5" hidden="1" customHeight="1" outlineLevel="1">
      <c r="A47" s="397"/>
      <c r="B47" s="400" t="s">
        <v>276</v>
      </c>
      <c r="C47" s="472"/>
    </row>
    <row r="48" spans="1:3" s="399" customFormat="1" ht="31.5" hidden="1" customHeight="1" outlineLevel="1">
      <c r="A48" s="397"/>
      <c r="B48" s="400" t="s">
        <v>440</v>
      </c>
      <c r="C48" s="472"/>
    </row>
    <row r="49" spans="1:3" s="399" customFormat="1" ht="31.5" hidden="1" customHeight="1" outlineLevel="1">
      <c r="A49" s="397"/>
      <c r="B49" s="400" t="s">
        <v>28</v>
      </c>
      <c r="C49" s="472"/>
    </row>
    <row r="50" spans="1:3" s="399" customFormat="1" ht="32.25" hidden="1" customHeight="1" outlineLevel="1">
      <c r="A50" s="397"/>
      <c r="B50" s="400" t="s">
        <v>443</v>
      </c>
      <c r="C50" s="472"/>
    </row>
    <row r="51" spans="1:3" s="399" customFormat="1" ht="33.75" hidden="1" customHeight="1" outlineLevel="1">
      <c r="A51" s="397"/>
      <c r="B51" s="400" t="s">
        <v>277</v>
      </c>
      <c r="C51" s="472"/>
    </row>
    <row r="52" spans="1:3" s="399" customFormat="1" ht="46.5" hidden="1" customHeight="1" outlineLevel="1">
      <c r="A52" s="397"/>
      <c r="B52" s="400" t="s">
        <v>401</v>
      </c>
      <c r="C52" s="472"/>
    </row>
    <row r="53" spans="1:3" s="399" customFormat="1" ht="45.75" hidden="1" customHeight="1" outlineLevel="1">
      <c r="A53" s="397"/>
      <c r="B53" s="400" t="s">
        <v>1149</v>
      </c>
      <c r="C53" s="472"/>
    </row>
    <row r="54" spans="1:3" s="399" customFormat="1" ht="31.5" hidden="1" customHeight="1" outlineLevel="1">
      <c r="A54" s="397"/>
      <c r="B54" s="400" t="s">
        <v>278</v>
      </c>
      <c r="C54" s="472"/>
    </row>
    <row r="55" spans="1:3" s="399" customFormat="1" ht="27.75" hidden="1" customHeight="1" outlineLevel="1">
      <c r="A55" s="397"/>
      <c r="B55" s="400" t="s">
        <v>1194</v>
      </c>
      <c r="C55" s="472"/>
    </row>
    <row r="56" spans="1:3" s="399" customFormat="1" ht="31.5" hidden="1" customHeight="1" outlineLevel="1">
      <c r="A56" s="397"/>
      <c r="B56" s="404" t="s">
        <v>871</v>
      </c>
      <c r="C56" s="472"/>
    </row>
    <row r="57" spans="1:3" s="399" customFormat="1" ht="36" hidden="1" customHeight="1" outlineLevel="1">
      <c r="A57" s="397"/>
      <c r="B57" s="405" t="s">
        <v>49</v>
      </c>
      <c r="C57" s="472"/>
    </row>
    <row r="58" spans="1:3" s="399" customFormat="1" ht="48" hidden="1" customHeight="1" outlineLevel="1">
      <c r="A58" s="397"/>
      <c r="B58" s="405" t="s">
        <v>520</v>
      </c>
      <c r="C58" s="472"/>
    </row>
    <row r="59" spans="1:3" s="399" customFormat="1" ht="47.25" hidden="1" customHeight="1" outlineLevel="1">
      <c r="A59" s="397"/>
      <c r="B59" s="405" t="s">
        <v>275</v>
      </c>
      <c r="C59" s="472"/>
    </row>
    <row r="60" spans="1:3" s="399" customFormat="1" ht="47.25" hidden="1" customHeight="1" outlineLevel="1">
      <c r="A60" s="397"/>
      <c r="B60" s="400" t="s">
        <v>614</v>
      </c>
      <c r="C60" s="472"/>
    </row>
    <row r="61" spans="1:3" s="399" customFormat="1" ht="19.5" hidden="1" customHeight="1" outlineLevel="1">
      <c r="A61" s="397"/>
      <c r="B61" s="403" t="s">
        <v>615</v>
      </c>
      <c r="C61" s="472"/>
    </row>
    <row r="62" spans="1:3" s="399" customFormat="1" ht="48.75" hidden="1" customHeight="1" outlineLevel="1">
      <c r="A62" s="397"/>
      <c r="B62" s="400" t="s">
        <v>616</v>
      </c>
      <c r="C62" s="472"/>
    </row>
    <row r="63" spans="1:3" s="399" customFormat="1" ht="48" hidden="1" customHeight="1" outlineLevel="1">
      <c r="A63" s="397"/>
      <c r="B63" s="400" t="s">
        <v>617</v>
      </c>
      <c r="C63" s="472"/>
    </row>
    <row r="64" spans="1:3" s="399" customFormat="1" ht="79.5" customHeight="1" collapsed="1">
      <c r="A64" s="397"/>
      <c r="B64" s="403" t="s">
        <v>1063</v>
      </c>
      <c r="C64" s="474">
        <f>C65</f>
        <v>0</v>
      </c>
    </row>
    <row r="65" spans="1:3" s="399" customFormat="1" ht="33" customHeight="1">
      <c r="A65" s="397"/>
      <c r="B65" s="400" t="s">
        <v>1062</v>
      </c>
      <c r="C65" s="472">
        <v>0</v>
      </c>
    </row>
    <row r="66" spans="1:3" s="391" customFormat="1" ht="18" customHeight="1">
      <c r="A66" s="462" t="s">
        <v>806</v>
      </c>
      <c r="B66" s="398" t="s">
        <v>901</v>
      </c>
      <c r="C66" s="474">
        <f>C68</f>
        <v>194649</v>
      </c>
    </row>
    <row r="67" spans="1:3" s="391" customFormat="1" ht="31.5" hidden="1" customHeight="1">
      <c r="A67" s="397"/>
      <c r="B67" s="406" t="s">
        <v>107</v>
      </c>
      <c r="C67" s="474"/>
    </row>
    <row r="68" spans="1:3" s="391" customFormat="1" ht="47.25" customHeight="1">
      <c r="A68" s="397"/>
      <c r="B68" s="398" t="s">
        <v>1015</v>
      </c>
      <c r="C68" s="474">
        <f>C69</f>
        <v>194649</v>
      </c>
    </row>
    <row r="69" spans="1:3" s="391" customFormat="1" ht="31.5" customHeight="1">
      <c r="A69" s="397"/>
      <c r="B69" s="406" t="s">
        <v>107</v>
      </c>
      <c r="C69" s="472">
        <v>194649</v>
      </c>
    </row>
    <row r="70" spans="1:3" s="391" customFormat="1" ht="19.5" customHeight="1">
      <c r="A70" s="462" t="s">
        <v>807</v>
      </c>
      <c r="B70" s="398" t="s">
        <v>607</v>
      </c>
      <c r="C70" s="474">
        <f>C71</f>
        <v>1374664</v>
      </c>
    </row>
    <row r="71" spans="1:3" s="391" customFormat="1" ht="48.75" customHeight="1">
      <c r="A71" s="397"/>
      <c r="B71" s="398" t="s">
        <v>605</v>
      </c>
      <c r="C71" s="474">
        <f>C73+C75</f>
        <v>1374664</v>
      </c>
    </row>
    <row r="72" spans="1:3" s="391" customFormat="1" ht="47.25" hidden="1" customHeight="1">
      <c r="A72" s="397"/>
      <c r="B72" s="406" t="s">
        <v>689</v>
      </c>
      <c r="C72" s="472"/>
    </row>
    <row r="73" spans="1:3" s="391" customFormat="1" ht="18" customHeight="1">
      <c r="A73" s="397"/>
      <c r="B73" s="406" t="s">
        <v>1220</v>
      </c>
      <c r="C73" s="472">
        <v>1279566</v>
      </c>
    </row>
    <row r="74" spans="1:3" s="391" customFormat="1" ht="78" hidden="1" customHeight="1">
      <c r="A74" s="397"/>
      <c r="B74" s="406" t="s">
        <v>1150</v>
      </c>
      <c r="C74" s="472"/>
    </row>
    <row r="75" spans="1:3" s="391" customFormat="1" ht="48" customHeight="1">
      <c r="A75" s="397"/>
      <c r="B75" s="406" t="s">
        <v>1221</v>
      </c>
      <c r="C75" s="472">
        <v>95098</v>
      </c>
    </row>
    <row r="76" spans="1:3" s="391" customFormat="1" ht="78.75" hidden="1" customHeight="1">
      <c r="A76" s="397"/>
      <c r="B76" s="398" t="s">
        <v>211</v>
      </c>
      <c r="C76" s="472"/>
    </row>
    <row r="77" spans="1:3" s="391" customFormat="1" ht="47.25" hidden="1" customHeight="1">
      <c r="A77" s="397"/>
      <c r="B77" s="407" t="s">
        <v>212</v>
      </c>
      <c r="C77" s="472"/>
    </row>
    <row r="78" spans="1:3" s="391" customFormat="1" ht="31.5" hidden="1" customHeight="1">
      <c r="A78" s="397"/>
      <c r="B78" s="406" t="s">
        <v>606</v>
      </c>
      <c r="C78" s="472"/>
    </row>
    <row r="79" spans="1:3" s="391" customFormat="1" ht="31.5" hidden="1" customHeight="1">
      <c r="A79" s="397"/>
      <c r="B79" s="398" t="s">
        <v>213</v>
      </c>
      <c r="C79" s="472"/>
    </row>
    <row r="80" spans="1:3" s="391" customFormat="1" ht="15.75" hidden="1" customHeight="1">
      <c r="A80" s="397"/>
      <c r="B80" s="406" t="s">
        <v>260</v>
      </c>
      <c r="C80" s="472"/>
    </row>
    <row r="81" spans="1:3" s="391" customFormat="1" ht="47.25" hidden="1" customHeight="1">
      <c r="A81" s="397"/>
      <c r="B81" s="406" t="s">
        <v>1151</v>
      </c>
      <c r="C81" s="472"/>
    </row>
    <row r="82" spans="1:3" s="391" customFormat="1" ht="93.75" hidden="1" customHeight="1">
      <c r="A82" s="515"/>
      <c r="B82" s="408" t="s">
        <v>941</v>
      </c>
      <c r="C82" s="472"/>
    </row>
    <row r="83" spans="1:3" s="391" customFormat="1" ht="25.5" hidden="1" customHeight="1">
      <c r="A83" s="516"/>
      <c r="B83" s="409" t="s">
        <v>810</v>
      </c>
      <c r="C83" s="472"/>
    </row>
    <row r="84" spans="1:3" s="391" customFormat="1" ht="63" hidden="1" customHeight="1">
      <c r="A84" s="397"/>
      <c r="B84" s="410" t="s">
        <v>214</v>
      </c>
      <c r="C84" s="472"/>
    </row>
    <row r="85" spans="1:3" s="391" customFormat="1" ht="75.75" hidden="1" customHeight="1">
      <c r="A85" s="397"/>
      <c r="B85" s="411" t="s">
        <v>264</v>
      </c>
      <c r="C85" s="472"/>
    </row>
    <row r="86" spans="1:3" s="391" customFormat="1" ht="20.25" hidden="1" customHeight="1">
      <c r="A86" s="462" t="s">
        <v>808</v>
      </c>
      <c r="B86" s="404" t="s">
        <v>973</v>
      </c>
      <c r="C86" s="472"/>
    </row>
    <row r="87" spans="1:3" s="391" customFormat="1" ht="32.25" hidden="1" customHeight="1">
      <c r="A87" s="412"/>
      <c r="B87" s="413" t="s">
        <v>101</v>
      </c>
      <c r="C87" s="472"/>
    </row>
    <row r="88" spans="1:3" s="391" customFormat="1" ht="48" hidden="1" customHeight="1">
      <c r="A88" s="412"/>
      <c r="B88" s="414" t="s">
        <v>999</v>
      </c>
      <c r="C88" s="472"/>
    </row>
    <row r="89" spans="1:3" s="391" customFormat="1" ht="49.5" customHeight="1">
      <c r="A89" s="462" t="s">
        <v>808</v>
      </c>
      <c r="B89" s="398" t="s">
        <v>631</v>
      </c>
      <c r="C89" s="474">
        <f>SUM(C90)</f>
        <v>117</v>
      </c>
    </row>
    <row r="90" spans="1:3" s="391" customFormat="1" ht="33" customHeight="1">
      <c r="A90" s="397"/>
      <c r="B90" s="407" t="s">
        <v>57</v>
      </c>
      <c r="C90" s="473">
        <f>SUM(C91)</f>
        <v>117</v>
      </c>
    </row>
    <row r="91" spans="1:3" s="391" customFormat="1" ht="48.75" customHeight="1">
      <c r="A91" s="397"/>
      <c r="B91" s="406" t="s">
        <v>636</v>
      </c>
      <c r="C91" s="472">
        <v>117</v>
      </c>
    </row>
    <row r="92" spans="1:3" s="460" customFormat="1" ht="39" customHeight="1">
      <c r="A92" s="513" t="s">
        <v>579</v>
      </c>
      <c r="B92" s="514"/>
      <c r="C92" s="475">
        <f>SUM(C95+C173+C194+C198+C201+C206+C208+C210+C211+C212+C219+C491+C667)</f>
        <v>1170030</v>
      </c>
    </row>
    <row r="93" spans="1:3" s="391" customFormat="1" ht="48.75" hidden="1" customHeight="1">
      <c r="A93" s="397" t="s">
        <v>805</v>
      </c>
      <c r="B93" s="404" t="s">
        <v>620</v>
      </c>
      <c r="C93" s="472"/>
    </row>
    <row r="94" spans="1:3" s="391" customFormat="1" ht="48.75" hidden="1" customHeight="1">
      <c r="A94" s="415"/>
      <c r="B94" s="405" t="s">
        <v>947</v>
      </c>
      <c r="C94" s="472"/>
    </row>
    <row r="95" spans="1:3" s="391" customFormat="1" ht="35.25" customHeight="1">
      <c r="A95" s="462" t="s">
        <v>805</v>
      </c>
      <c r="B95" s="398" t="s">
        <v>1012</v>
      </c>
      <c r="C95" s="474">
        <f>SUM(C96)</f>
        <v>880</v>
      </c>
    </row>
    <row r="96" spans="1:3" s="391" customFormat="1" ht="33" customHeight="1" outlineLevel="1">
      <c r="A96" s="397"/>
      <c r="B96" s="416" t="s">
        <v>57</v>
      </c>
      <c r="C96" s="473">
        <f>SUM(C107)</f>
        <v>880</v>
      </c>
    </row>
    <row r="97" spans="1:3" s="391" customFormat="1" ht="34.5" hidden="1" customHeight="1" outlineLevel="1">
      <c r="A97" s="397"/>
      <c r="B97" s="405" t="s">
        <v>619</v>
      </c>
      <c r="C97" s="472"/>
    </row>
    <row r="98" spans="1:3" s="391" customFormat="1" ht="21" hidden="1" customHeight="1" outlineLevel="1">
      <c r="A98" s="397"/>
      <c r="B98" s="405" t="s">
        <v>60</v>
      </c>
      <c r="C98" s="472"/>
    </row>
    <row r="99" spans="1:3" s="391" customFormat="1" ht="30" hidden="1" customHeight="1" outlineLevel="1">
      <c r="A99" s="397"/>
      <c r="B99" s="405" t="s">
        <v>1152</v>
      </c>
      <c r="C99" s="472"/>
    </row>
    <row r="100" spans="1:3" s="391" customFormat="1" ht="21.75" hidden="1" customHeight="1" outlineLevel="1">
      <c r="A100" s="397"/>
      <c r="B100" s="405" t="s">
        <v>1153</v>
      </c>
      <c r="C100" s="472"/>
    </row>
    <row r="101" spans="1:3" s="391" customFormat="1" ht="28.5" hidden="1" customHeight="1" outlineLevel="1">
      <c r="A101" s="397"/>
      <c r="B101" s="405" t="s">
        <v>1154</v>
      </c>
      <c r="C101" s="472"/>
    </row>
    <row r="102" spans="1:3" s="391" customFormat="1" ht="18.75" hidden="1" customHeight="1" outlineLevel="1">
      <c r="A102" s="397"/>
      <c r="B102" s="405" t="s">
        <v>613</v>
      </c>
      <c r="C102" s="472"/>
    </row>
    <row r="103" spans="1:3" s="391" customFormat="1" ht="17.25" hidden="1" customHeight="1" outlineLevel="1">
      <c r="A103" s="397"/>
      <c r="B103" s="405" t="s">
        <v>183</v>
      </c>
      <c r="C103" s="472"/>
    </row>
    <row r="104" spans="1:3" s="391" customFormat="1" ht="18" hidden="1" customHeight="1" outlineLevel="1">
      <c r="A104" s="397"/>
      <c r="B104" s="405" t="s">
        <v>184</v>
      </c>
      <c r="C104" s="472"/>
    </row>
    <row r="105" spans="1:3" s="391" customFormat="1" ht="30" hidden="1" customHeight="1" outlineLevel="1">
      <c r="A105" s="397"/>
      <c r="B105" s="405" t="s">
        <v>185</v>
      </c>
      <c r="C105" s="472"/>
    </row>
    <row r="106" spans="1:3" s="391" customFormat="1" ht="30.75" hidden="1" customHeight="1" outlineLevel="1">
      <c r="A106" s="397"/>
      <c r="B106" s="405" t="s">
        <v>186</v>
      </c>
      <c r="C106" s="472"/>
    </row>
    <row r="107" spans="1:3" s="391" customFormat="1" ht="33.75" customHeight="1" outlineLevel="1">
      <c r="A107" s="397"/>
      <c r="B107" s="405" t="s">
        <v>624</v>
      </c>
      <c r="C107" s="472">
        <v>880</v>
      </c>
    </row>
    <row r="108" spans="1:3" s="391" customFormat="1" ht="30" hidden="1" customHeight="1" outlineLevel="1">
      <c r="A108" s="397"/>
      <c r="B108" s="405" t="s">
        <v>187</v>
      </c>
      <c r="C108" s="472"/>
    </row>
    <row r="109" spans="1:3" s="391" customFormat="1" ht="31.5" hidden="1" customHeight="1" outlineLevel="1">
      <c r="A109" s="397"/>
      <c r="B109" s="405" t="s">
        <v>1155</v>
      </c>
      <c r="C109" s="472"/>
    </row>
    <row r="110" spans="1:3" s="391" customFormat="1" ht="31.5" hidden="1" outlineLevel="1">
      <c r="A110" s="397"/>
      <c r="B110" s="405" t="s">
        <v>188</v>
      </c>
      <c r="C110" s="472"/>
    </row>
    <row r="111" spans="1:3" s="391" customFormat="1" ht="15.75" hidden="1" outlineLevel="2">
      <c r="A111" s="397"/>
      <c r="B111" s="405" t="s">
        <v>1156</v>
      </c>
      <c r="C111" s="472"/>
    </row>
    <row r="112" spans="1:3" s="391" customFormat="1" ht="47.25" hidden="1" outlineLevel="2">
      <c r="A112" s="397"/>
      <c r="B112" s="405" t="s">
        <v>707</v>
      </c>
      <c r="C112" s="472"/>
    </row>
    <row r="113" spans="1:3" s="391" customFormat="1" ht="31.5" hidden="1" outlineLevel="2">
      <c r="A113" s="397"/>
      <c r="B113" s="405" t="s">
        <v>1157</v>
      </c>
      <c r="C113" s="472"/>
    </row>
    <row r="114" spans="1:3" s="391" customFormat="1" ht="31.5" hidden="1" outlineLevel="2">
      <c r="A114" s="397"/>
      <c r="B114" s="405" t="s">
        <v>1158</v>
      </c>
      <c r="C114" s="472"/>
    </row>
    <row r="115" spans="1:3" s="391" customFormat="1" ht="31.5" hidden="1" outlineLevel="2">
      <c r="A115" s="397"/>
      <c r="B115" s="405" t="s">
        <v>589</v>
      </c>
      <c r="C115" s="472"/>
    </row>
    <row r="116" spans="1:3" s="391" customFormat="1" ht="31.5" hidden="1" outlineLevel="2">
      <c r="A116" s="397"/>
      <c r="B116" s="405" t="s">
        <v>1159</v>
      </c>
      <c r="C116" s="472"/>
    </row>
    <row r="117" spans="1:3" s="391" customFormat="1" ht="31.5" hidden="1" outlineLevel="2">
      <c r="A117" s="397"/>
      <c r="B117" s="405" t="s">
        <v>1195</v>
      </c>
      <c r="C117" s="472"/>
    </row>
    <row r="118" spans="1:3" s="391" customFormat="1" ht="31.5" hidden="1" outlineLevel="2">
      <c r="A118" s="397"/>
      <c r="B118" s="405" t="s">
        <v>1196</v>
      </c>
      <c r="C118" s="472"/>
    </row>
    <row r="119" spans="1:3" s="391" customFormat="1" ht="17.25" hidden="1" customHeight="1" outlineLevel="1">
      <c r="A119" s="397"/>
      <c r="B119" s="405" t="s">
        <v>189</v>
      </c>
      <c r="C119" s="472"/>
    </row>
    <row r="120" spans="1:3" s="391" customFormat="1" ht="15.75" hidden="1" customHeight="1">
      <c r="A120" s="397"/>
      <c r="B120" s="405" t="s">
        <v>1160</v>
      </c>
      <c r="C120" s="472"/>
    </row>
    <row r="121" spans="1:3" s="391" customFormat="1" ht="31.5" hidden="1">
      <c r="A121" s="397"/>
      <c r="B121" s="407" t="s">
        <v>216</v>
      </c>
      <c r="C121" s="472"/>
    </row>
    <row r="122" spans="1:3" s="391" customFormat="1" ht="31.5" hidden="1" customHeight="1">
      <c r="A122" s="397"/>
      <c r="B122" s="405" t="s">
        <v>17</v>
      </c>
      <c r="C122" s="472"/>
    </row>
    <row r="123" spans="1:3" s="391" customFormat="1" ht="30.75" hidden="1" customHeight="1">
      <c r="A123" s="397"/>
      <c r="B123" s="405" t="s">
        <v>1161</v>
      </c>
      <c r="C123" s="472"/>
    </row>
    <row r="124" spans="1:3" s="391" customFormat="1" ht="31.5" hidden="1" customHeight="1">
      <c r="A124" s="397"/>
      <c r="B124" s="405" t="s">
        <v>590</v>
      </c>
      <c r="C124" s="472"/>
    </row>
    <row r="125" spans="1:3" s="391" customFormat="1" ht="31.5" hidden="1" customHeight="1">
      <c r="A125" s="397"/>
      <c r="B125" s="405" t="s">
        <v>1162</v>
      </c>
      <c r="C125" s="472"/>
    </row>
    <row r="126" spans="1:3" s="391" customFormat="1" ht="31.5" hidden="1" customHeight="1">
      <c r="A126" s="397"/>
      <c r="B126" s="405" t="s">
        <v>1163</v>
      </c>
      <c r="C126" s="472"/>
    </row>
    <row r="127" spans="1:3" s="391" customFormat="1" ht="31.5" hidden="1" customHeight="1">
      <c r="A127" s="397"/>
      <c r="B127" s="405" t="s">
        <v>591</v>
      </c>
      <c r="C127" s="472"/>
    </row>
    <row r="128" spans="1:3" s="391" customFormat="1" ht="31.5" hidden="1" customHeight="1" outlineLevel="1">
      <c r="A128" s="397"/>
      <c r="B128" s="405" t="s">
        <v>592</v>
      </c>
      <c r="C128" s="472"/>
    </row>
    <row r="129" spans="1:3" s="391" customFormat="1" ht="31.5" hidden="1" customHeight="1" outlineLevel="1">
      <c r="A129" s="397"/>
      <c r="B129" s="405" t="s">
        <v>350</v>
      </c>
      <c r="C129" s="472"/>
    </row>
    <row r="130" spans="1:3" s="391" customFormat="1" ht="31.5" hidden="1" customHeight="1" outlineLevel="1">
      <c r="A130" s="397"/>
      <c r="B130" s="405" t="s">
        <v>1197</v>
      </c>
      <c r="C130" s="472"/>
    </row>
    <row r="131" spans="1:3" s="391" customFormat="1" ht="31.5" hidden="1" customHeight="1" outlineLevel="1">
      <c r="A131" s="397"/>
      <c r="B131" s="405" t="s">
        <v>1164</v>
      </c>
      <c r="C131" s="472"/>
    </row>
    <row r="132" spans="1:3" s="391" customFormat="1" ht="31.5" hidden="1" customHeight="1" outlineLevel="1">
      <c r="A132" s="397"/>
      <c r="B132" s="405" t="s">
        <v>1165</v>
      </c>
      <c r="C132" s="472"/>
    </row>
    <row r="133" spans="1:3" s="391" customFormat="1" ht="31.5" hidden="1" customHeight="1">
      <c r="A133" s="397"/>
      <c r="B133" s="405" t="s">
        <v>163</v>
      </c>
      <c r="C133" s="472"/>
    </row>
    <row r="134" spans="1:3" s="391" customFormat="1" ht="31.5" hidden="1" customHeight="1">
      <c r="A134" s="397"/>
      <c r="B134" s="405" t="s">
        <v>1198</v>
      </c>
      <c r="C134" s="472"/>
    </row>
    <row r="135" spans="1:3" s="391" customFormat="1" ht="47.25" hidden="1" customHeight="1">
      <c r="A135" s="397" t="s">
        <v>807</v>
      </c>
      <c r="B135" s="404" t="s">
        <v>871</v>
      </c>
      <c r="C135" s="472"/>
    </row>
    <row r="136" spans="1:3" s="391" customFormat="1" ht="31.5" hidden="1" customHeight="1">
      <c r="A136" s="397"/>
      <c r="B136" s="416" t="s">
        <v>215</v>
      </c>
      <c r="C136" s="472"/>
    </row>
    <row r="137" spans="1:3" s="391" customFormat="1" ht="31.5" hidden="1" customHeight="1">
      <c r="A137" s="397"/>
      <c r="B137" s="405" t="s">
        <v>521</v>
      </c>
      <c r="C137" s="472"/>
    </row>
    <row r="138" spans="1:3" s="391" customFormat="1" ht="31.5" hidden="1" customHeight="1">
      <c r="A138" s="397"/>
      <c r="B138" s="405" t="s">
        <v>1199</v>
      </c>
      <c r="C138" s="472"/>
    </row>
    <row r="139" spans="1:3" s="391" customFormat="1" ht="15.75" hidden="1" customHeight="1">
      <c r="A139" s="397"/>
      <c r="B139" s="405" t="s">
        <v>522</v>
      </c>
      <c r="C139" s="472"/>
    </row>
    <row r="140" spans="1:3" s="391" customFormat="1" ht="15.75" hidden="1" customHeight="1">
      <c r="A140" s="397"/>
      <c r="B140" s="405" t="s">
        <v>1166</v>
      </c>
      <c r="C140" s="472"/>
    </row>
    <row r="141" spans="1:3" s="391" customFormat="1" ht="31.5" hidden="1" customHeight="1">
      <c r="A141" s="397"/>
      <c r="B141" s="405" t="s">
        <v>1167</v>
      </c>
      <c r="C141" s="472"/>
    </row>
    <row r="142" spans="1:3" s="391" customFormat="1" ht="15.75" hidden="1" customHeight="1">
      <c r="A142" s="397"/>
      <c r="B142" s="405" t="s">
        <v>1168</v>
      </c>
      <c r="C142" s="472"/>
    </row>
    <row r="143" spans="1:3" s="391" customFormat="1" ht="31.5" hidden="1" customHeight="1">
      <c r="A143" s="397"/>
      <c r="B143" s="405" t="s">
        <v>1169</v>
      </c>
      <c r="C143" s="472"/>
    </row>
    <row r="144" spans="1:3" s="391" customFormat="1" ht="15.75" hidden="1" customHeight="1">
      <c r="A144" s="397"/>
      <c r="B144" s="405" t="s">
        <v>1170</v>
      </c>
      <c r="C144" s="472"/>
    </row>
    <row r="145" spans="1:3" s="391" customFormat="1" ht="15.75" hidden="1" customHeight="1">
      <c r="A145" s="397"/>
      <c r="B145" s="405" t="s">
        <v>692</v>
      </c>
      <c r="C145" s="472"/>
    </row>
    <row r="146" spans="1:3" s="391" customFormat="1" ht="15.75" hidden="1" customHeight="1">
      <c r="A146" s="397"/>
      <c r="B146" s="405" t="s">
        <v>588</v>
      </c>
      <c r="C146" s="472"/>
    </row>
    <row r="147" spans="1:3" s="391" customFormat="1" ht="31.5" hidden="1" customHeight="1">
      <c r="A147" s="397"/>
      <c r="B147" s="405" t="s">
        <v>1155</v>
      </c>
      <c r="C147" s="472"/>
    </row>
    <row r="148" spans="1:3" s="391" customFormat="1" ht="31.5" hidden="1" customHeight="1">
      <c r="A148" s="397"/>
      <c r="B148" s="405" t="s">
        <v>1171</v>
      </c>
      <c r="C148" s="472"/>
    </row>
    <row r="149" spans="1:3" s="391" customFormat="1" ht="15.75" hidden="1" customHeight="1">
      <c r="A149" s="397"/>
      <c r="B149" s="405" t="s">
        <v>1158</v>
      </c>
      <c r="C149" s="472"/>
    </row>
    <row r="150" spans="1:3" s="391" customFormat="1" ht="31.5" hidden="1" customHeight="1">
      <c r="A150" s="397"/>
      <c r="B150" s="405" t="s">
        <v>1200</v>
      </c>
      <c r="C150" s="472"/>
    </row>
    <row r="151" spans="1:3" s="391" customFormat="1" ht="31.5" hidden="1" customHeight="1">
      <c r="A151" s="397"/>
      <c r="B151" s="405" t="s">
        <v>1195</v>
      </c>
      <c r="C151" s="472"/>
    </row>
    <row r="152" spans="1:3" s="391" customFormat="1" ht="31.5" hidden="1" customHeight="1">
      <c r="A152" s="397"/>
      <c r="B152" s="405" t="s">
        <v>1196</v>
      </c>
      <c r="C152" s="472"/>
    </row>
    <row r="153" spans="1:3" s="391" customFormat="1" ht="15.75" hidden="1" customHeight="1">
      <c r="A153" s="397"/>
      <c r="B153" s="405" t="s">
        <v>1160</v>
      </c>
      <c r="C153" s="472"/>
    </row>
    <row r="154" spans="1:3" s="391" customFormat="1" ht="31.5" hidden="1" customHeight="1">
      <c r="A154" s="397"/>
      <c r="B154" s="416" t="s">
        <v>216</v>
      </c>
      <c r="C154" s="472"/>
    </row>
    <row r="155" spans="1:3" s="391" customFormat="1" ht="31.5" hidden="1" customHeight="1">
      <c r="A155" s="397"/>
      <c r="B155" s="405" t="s">
        <v>17</v>
      </c>
      <c r="C155" s="472"/>
    </row>
    <row r="156" spans="1:3" s="391" customFormat="1" ht="31.5" hidden="1" customHeight="1">
      <c r="A156" s="397"/>
      <c r="B156" s="405" t="s">
        <v>18</v>
      </c>
      <c r="C156" s="472"/>
    </row>
    <row r="157" spans="1:3" s="391" customFormat="1" ht="31.5" hidden="1" customHeight="1">
      <c r="A157" s="397"/>
      <c r="B157" s="405" t="s">
        <v>590</v>
      </c>
      <c r="C157" s="472"/>
    </row>
    <row r="158" spans="1:3" s="391" customFormat="1" ht="31.5" hidden="1" customHeight="1">
      <c r="A158" s="397"/>
      <c r="B158" s="405" t="s">
        <v>1172</v>
      </c>
      <c r="C158" s="472"/>
    </row>
    <row r="159" spans="1:3" s="391" customFormat="1" ht="31.5" hidden="1" customHeight="1">
      <c r="A159" s="397"/>
      <c r="B159" s="405" t="s">
        <v>1173</v>
      </c>
      <c r="C159" s="472"/>
    </row>
    <row r="160" spans="1:3" s="391" customFormat="1" ht="47.25" hidden="1" customHeight="1">
      <c r="A160" s="397"/>
      <c r="B160" s="405" t="s">
        <v>1174</v>
      </c>
      <c r="C160" s="472"/>
    </row>
    <row r="161" spans="1:3" s="391" customFormat="1" ht="31.5" hidden="1" customHeight="1">
      <c r="A161" s="397"/>
      <c r="B161" s="405" t="s">
        <v>1175</v>
      </c>
      <c r="C161" s="472"/>
    </row>
    <row r="162" spans="1:3" s="391" customFormat="1" ht="31.5" hidden="1" customHeight="1">
      <c r="A162" s="397"/>
      <c r="B162" s="405" t="s">
        <v>1176</v>
      </c>
      <c r="C162" s="472"/>
    </row>
    <row r="163" spans="1:3" s="391" customFormat="1" ht="31.5" hidden="1" customHeight="1">
      <c r="A163" s="397"/>
      <c r="B163" s="405" t="s">
        <v>1177</v>
      </c>
      <c r="C163" s="472"/>
    </row>
    <row r="164" spans="1:3" s="391" customFormat="1" ht="31.5" hidden="1" customHeight="1">
      <c r="A164" s="397"/>
      <c r="B164" s="405" t="s">
        <v>1178</v>
      </c>
      <c r="C164" s="472"/>
    </row>
    <row r="165" spans="1:3" s="391" customFormat="1" ht="31.5" hidden="1" customHeight="1">
      <c r="A165" s="397"/>
      <c r="B165" s="405" t="s">
        <v>288</v>
      </c>
      <c r="C165" s="472"/>
    </row>
    <row r="166" spans="1:3" s="391" customFormat="1" ht="31.5" hidden="1" customHeight="1">
      <c r="A166" s="397"/>
      <c r="B166" s="405" t="s">
        <v>862</v>
      </c>
      <c r="C166" s="472"/>
    </row>
    <row r="167" spans="1:3" s="391" customFormat="1" ht="31.5" hidden="1" customHeight="1">
      <c r="A167" s="397"/>
      <c r="B167" s="405" t="s">
        <v>1197</v>
      </c>
      <c r="C167" s="472"/>
    </row>
    <row r="168" spans="1:3" s="391" customFormat="1" ht="31.5" hidden="1" customHeight="1">
      <c r="A168" s="397"/>
      <c r="B168" s="405" t="s">
        <v>1164</v>
      </c>
      <c r="C168" s="472"/>
    </row>
    <row r="169" spans="1:3" s="391" customFormat="1" ht="31.5" hidden="1" customHeight="1">
      <c r="A169" s="397"/>
      <c r="B169" s="405" t="s">
        <v>1179</v>
      </c>
      <c r="C169" s="472"/>
    </row>
    <row r="170" spans="1:3" s="391" customFormat="1" ht="31.5" hidden="1" customHeight="1">
      <c r="A170" s="397"/>
      <c r="B170" s="405" t="s">
        <v>863</v>
      </c>
      <c r="C170" s="472"/>
    </row>
    <row r="171" spans="1:3" s="391" customFormat="1" ht="31.5" hidden="1" customHeight="1">
      <c r="A171" s="397"/>
      <c r="B171" s="405" t="s">
        <v>1180</v>
      </c>
      <c r="C171" s="472"/>
    </row>
    <row r="172" spans="1:3" s="391" customFormat="1" ht="31.5" hidden="1" customHeight="1">
      <c r="A172" s="397"/>
      <c r="B172" s="405" t="s">
        <v>163</v>
      </c>
      <c r="C172" s="472"/>
    </row>
    <row r="173" spans="1:3" s="391" customFormat="1" ht="49.5" customHeight="1">
      <c r="A173" s="462" t="s">
        <v>806</v>
      </c>
      <c r="B173" s="398" t="s">
        <v>1013</v>
      </c>
      <c r="C173" s="474">
        <f>SUM(C174,C189,C191)</f>
        <v>39722</v>
      </c>
    </row>
    <row r="174" spans="1:3" s="391" customFormat="1" ht="33.75" customHeight="1">
      <c r="A174" s="397"/>
      <c r="B174" s="407" t="s">
        <v>57</v>
      </c>
      <c r="C174" s="473">
        <f>SUM(C176:C188)</f>
        <v>28472</v>
      </c>
    </row>
    <row r="175" spans="1:3" s="391" customFormat="1" ht="31.5" hidden="1" customHeight="1">
      <c r="A175" s="397"/>
      <c r="B175" s="405" t="s">
        <v>105</v>
      </c>
      <c r="C175" s="472"/>
    </row>
    <row r="176" spans="1:3" s="391" customFormat="1" ht="32.25" customHeight="1">
      <c r="A176" s="397"/>
      <c r="B176" s="405" t="s">
        <v>670</v>
      </c>
      <c r="C176" s="472">
        <v>3822</v>
      </c>
    </row>
    <row r="177" spans="1:3" s="391" customFormat="1" ht="31.5" hidden="1" customHeight="1">
      <c r="A177" s="397"/>
      <c r="B177" s="405" t="s">
        <v>1224</v>
      </c>
      <c r="C177" s="472"/>
    </row>
    <row r="178" spans="1:3" s="391" customFormat="1" ht="31.5" customHeight="1">
      <c r="A178" s="397"/>
      <c r="B178" s="405" t="s">
        <v>637</v>
      </c>
      <c r="C178" s="472">
        <v>975</v>
      </c>
    </row>
    <row r="179" spans="1:3" s="391" customFormat="1" ht="31.5" customHeight="1">
      <c r="A179" s="397"/>
      <c r="B179" s="405" t="s">
        <v>1046</v>
      </c>
      <c r="C179" s="472">
        <v>1323</v>
      </c>
    </row>
    <row r="180" spans="1:3" s="391" customFormat="1" ht="31.5" customHeight="1">
      <c r="A180" s="397"/>
      <c r="B180" s="405" t="s">
        <v>106</v>
      </c>
      <c r="C180" s="472">
        <v>1617</v>
      </c>
    </row>
    <row r="181" spans="1:3" s="391" customFormat="1" ht="31.5" customHeight="1">
      <c r="A181" s="397"/>
      <c r="B181" s="405" t="s">
        <v>834</v>
      </c>
      <c r="C181" s="472">
        <v>6138</v>
      </c>
    </row>
    <row r="182" spans="1:3" s="391" customFormat="1" ht="31.5" customHeight="1">
      <c r="A182" s="397"/>
      <c r="B182" s="405" t="s">
        <v>835</v>
      </c>
      <c r="C182" s="472">
        <v>6921</v>
      </c>
    </row>
    <row r="183" spans="1:3" s="391" customFormat="1" ht="30.75" customHeight="1">
      <c r="A183" s="397"/>
      <c r="B183" s="405" t="s">
        <v>186</v>
      </c>
      <c r="C183" s="472">
        <v>1870</v>
      </c>
    </row>
    <row r="184" spans="1:3" s="391" customFormat="1" ht="31.5" hidden="1" customHeight="1">
      <c r="A184" s="397"/>
      <c r="B184" s="405" t="s">
        <v>624</v>
      </c>
      <c r="C184" s="472"/>
    </row>
    <row r="185" spans="1:3" s="391" customFormat="1" ht="31.5" customHeight="1">
      <c r="A185" s="397"/>
      <c r="B185" s="405" t="s">
        <v>671</v>
      </c>
      <c r="C185" s="472">
        <v>810</v>
      </c>
    </row>
    <row r="186" spans="1:3" s="391" customFormat="1" ht="31.5" customHeight="1">
      <c r="A186" s="397"/>
      <c r="B186" s="405" t="s">
        <v>672</v>
      </c>
      <c r="C186" s="472">
        <v>642</v>
      </c>
    </row>
    <row r="187" spans="1:3" s="391" customFormat="1" ht="31.5" customHeight="1">
      <c r="A187" s="397"/>
      <c r="B187" s="405" t="s">
        <v>189</v>
      </c>
      <c r="C187" s="472">
        <v>656</v>
      </c>
    </row>
    <row r="188" spans="1:3" s="391" customFormat="1" ht="67.5" customHeight="1">
      <c r="A188" s="397"/>
      <c r="B188" s="405" t="s">
        <v>836</v>
      </c>
      <c r="C188" s="472">
        <v>3698</v>
      </c>
    </row>
    <row r="189" spans="1:3" s="391" customFormat="1" ht="32.25" customHeight="1">
      <c r="A189" s="397"/>
      <c r="B189" s="407" t="s">
        <v>236</v>
      </c>
      <c r="C189" s="473">
        <f>SUM(C190)</f>
        <v>3250</v>
      </c>
    </row>
    <row r="190" spans="1:3" s="391" customFormat="1" ht="34.5" customHeight="1">
      <c r="A190" s="397"/>
      <c r="B190" s="405" t="s">
        <v>1161</v>
      </c>
      <c r="C190" s="472">
        <v>3250</v>
      </c>
    </row>
    <row r="191" spans="1:3" s="391" customFormat="1" ht="17.25" customHeight="1">
      <c r="A191" s="397"/>
      <c r="B191" s="461" t="s">
        <v>623</v>
      </c>
      <c r="C191" s="473">
        <f>SUM(C193)</f>
        <v>8000</v>
      </c>
    </row>
    <row r="192" spans="1:3" s="391" customFormat="1" ht="52.5" hidden="1" customHeight="1">
      <c r="A192" s="397"/>
      <c r="B192" s="405" t="s">
        <v>947</v>
      </c>
      <c r="C192" s="472"/>
    </row>
    <row r="193" spans="1:3" s="391" customFormat="1" ht="36" customHeight="1">
      <c r="A193" s="397"/>
      <c r="B193" s="405" t="s">
        <v>677</v>
      </c>
      <c r="C193" s="472">
        <v>8000</v>
      </c>
    </row>
    <row r="194" spans="1:3" s="391" customFormat="1" ht="48.75" customHeight="1">
      <c r="A194" s="462" t="s">
        <v>807</v>
      </c>
      <c r="B194" s="398" t="s">
        <v>605</v>
      </c>
      <c r="C194" s="474">
        <f>SUM(C195:C197)</f>
        <v>14952</v>
      </c>
    </row>
    <row r="195" spans="1:3" s="391" customFormat="1" ht="18" customHeight="1">
      <c r="A195" s="397"/>
      <c r="B195" s="405" t="s">
        <v>673</v>
      </c>
      <c r="C195" s="472">
        <v>2200</v>
      </c>
    </row>
    <row r="196" spans="1:3" s="391" customFormat="1" ht="33" customHeight="1">
      <c r="A196" s="397"/>
      <c r="B196" s="417" t="s">
        <v>668</v>
      </c>
      <c r="C196" s="472">
        <v>6152</v>
      </c>
    </row>
    <row r="197" spans="1:3" s="391" customFormat="1" ht="50.25" customHeight="1">
      <c r="A197" s="397"/>
      <c r="B197" s="417" t="s">
        <v>1020</v>
      </c>
      <c r="C197" s="472">
        <v>6600</v>
      </c>
    </row>
    <row r="198" spans="1:3" s="391" customFormat="1" ht="34.5" customHeight="1">
      <c r="A198" s="462" t="s">
        <v>808</v>
      </c>
      <c r="B198" s="418" t="s">
        <v>611</v>
      </c>
      <c r="C198" s="474">
        <f>C199+C200</f>
        <v>40955</v>
      </c>
    </row>
    <row r="199" spans="1:3" s="391" customFormat="1" ht="17.25" customHeight="1">
      <c r="A199" s="397"/>
      <c r="B199" s="485" t="s">
        <v>494</v>
      </c>
      <c r="C199" s="472">
        <v>753</v>
      </c>
    </row>
    <row r="200" spans="1:3" s="391" customFormat="1" ht="17.25" customHeight="1">
      <c r="A200" s="397"/>
      <c r="B200" s="485" t="s">
        <v>618</v>
      </c>
      <c r="C200" s="472">
        <v>40202</v>
      </c>
    </row>
    <row r="201" spans="1:3" s="391" customFormat="1" ht="33.75" customHeight="1">
      <c r="A201" s="462" t="s">
        <v>809</v>
      </c>
      <c r="B201" s="418" t="s">
        <v>638</v>
      </c>
      <c r="C201" s="474">
        <f>C202+C204</f>
        <v>3254</v>
      </c>
    </row>
    <row r="202" spans="1:3" s="391" customFormat="1" ht="16.5" customHeight="1">
      <c r="A202" s="397"/>
      <c r="B202" s="455" t="s">
        <v>493</v>
      </c>
      <c r="C202" s="473">
        <f>C203</f>
        <v>2254</v>
      </c>
    </row>
    <row r="203" spans="1:3" s="391" customFormat="1" ht="34.5" customHeight="1">
      <c r="A203" s="397"/>
      <c r="B203" s="417" t="s">
        <v>612</v>
      </c>
      <c r="C203" s="472">
        <v>2254</v>
      </c>
    </row>
    <row r="204" spans="1:3" s="391" customFormat="1" ht="16.5" customHeight="1">
      <c r="A204" s="397"/>
      <c r="B204" s="486" t="s">
        <v>1004</v>
      </c>
      <c r="C204" s="473">
        <f>C205</f>
        <v>1000</v>
      </c>
    </row>
    <row r="205" spans="1:3" s="391" customFormat="1" ht="21" customHeight="1">
      <c r="A205" s="397"/>
      <c r="B205" s="482" t="s">
        <v>678</v>
      </c>
      <c r="C205" s="472">
        <v>1000</v>
      </c>
    </row>
    <row r="206" spans="1:3" s="391" customFormat="1" ht="50.25" customHeight="1">
      <c r="A206" s="462" t="s">
        <v>811</v>
      </c>
      <c r="B206" s="398" t="s">
        <v>622</v>
      </c>
      <c r="C206" s="474">
        <f>C207</f>
        <v>1500</v>
      </c>
    </row>
    <row r="207" spans="1:3" s="391" customFormat="1" ht="33" customHeight="1">
      <c r="A207" s="467"/>
      <c r="B207" s="405" t="s">
        <v>639</v>
      </c>
      <c r="C207" s="472">
        <v>1500</v>
      </c>
    </row>
    <row r="208" spans="1:3" s="391" customFormat="1" ht="45.75" customHeight="1">
      <c r="A208" s="463" t="s">
        <v>812</v>
      </c>
      <c r="B208" s="466" t="s">
        <v>1015</v>
      </c>
      <c r="C208" s="474">
        <f>C209</f>
        <v>240000</v>
      </c>
    </row>
    <row r="209" spans="1:3" s="391" customFormat="1" ht="18" customHeight="1">
      <c r="A209" s="397"/>
      <c r="B209" s="447" t="s">
        <v>640</v>
      </c>
      <c r="C209" s="472">
        <v>240000</v>
      </c>
    </row>
    <row r="210" spans="1:3" s="391" customFormat="1" ht="47.25" customHeight="1">
      <c r="A210" s="464" t="s">
        <v>813</v>
      </c>
      <c r="B210" s="404" t="s">
        <v>997</v>
      </c>
      <c r="C210" s="474">
        <v>8438</v>
      </c>
    </row>
    <row r="211" spans="1:3" s="391" customFormat="1" ht="63" customHeight="1">
      <c r="A211" s="463" t="s">
        <v>814</v>
      </c>
      <c r="B211" s="404" t="s">
        <v>998</v>
      </c>
      <c r="C211" s="474">
        <v>2011</v>
      </c>
    </row>
    <row r="212" spans="1:3" s="391" customFormat="1" ht="48.75" customHeight="1">
      <c r="A212" s="462" t="s">
        <v>815</v>
      </c>
      <c r="B212" s="466" t="s">
        <v>1026</v>
      </c>
      <c r="C212" s="474">
        <f>C213</f>
        <v>397900</v>
      </c>
    </row>
    <row r="213" spans="1:3" s="391" customFormat="1" ht="48" customHeight="1">
      <c r="A213" s="462"/>
      <c r="B213" s="469" t="s">
        <v>1030</v>
      </c>
      <c r="C213" s="473">
        <f>C214</f>
        <v>397900</v>
      </c>
    </row>
    <row r="214" spans="1:3" s="391" customFormat="1" ht="17.25" customHeight="1">
      <c r="A214" s="462"/>
      <c r="B214" s="470" t="s">
        <v>1040</v>
      </c>
      <c r="C214" s="473">
        <f>C216+C217+C218</f>
        <v>397900</v>
      </c>
    </row>
    <row r="215" spans="1:3" s="391" customFormat="1" ht="16.5" customHeight="1">
      <c r="A215" s="462"/>
      <c r="B215" s="471" t="s">
        <v>176</v>
      </c>
      <c r="C215" s="472">
        <f>C216+C217+C218</f>
        <v>397900</v>
      </c>
    </row>
    <row r="216" spans="1:3" s="391" customFormat="1" ht="17.25" customHeight="1">
      <c r="A216" s="462"/>
      <c r="B216" s="468" t="s">
        <v>1027</v>
      </c>
      <c r="C216" s="472">
        <v>114970</v>
      </c>
    </row>
    <row r="217" spans="1:3" s="391" customFormat="1" ht="17.25" customHeight="1">
      <c r="A217" s="462"/>
      <c r="B217" s="468" t="s">
        <v>1028</v>
      </c>
      <c r="C217" s="472">
        <v>95980</v>
      </c>
    </row>
    <row r="218" spans="1:3" s="391" customFormat="1" ht="17.25" customHeight="1">
      <c r="A218" s="462"/>
      <c r="B218" s="468" t="s">
        <v>1029</v>
      </c>
      <c r="C218" s="472">
        <v>186950</v>
      </c>
    </row>
    <row r="219" spans="1:3" s="391" customFormat="1" ht="34.5" customHeight="1">
      <c r="A219" s="462" t="s">
        <v>816</v>
      </c>
      <c r="B219" s="398" t="s">
        <v>1014</v>
      </c>
      <c r="C219" s="474">
        <f>C220+C232</f>
        <v>308397</v>
      </c>
    </row>
    <row r="220" spans="1:3" s="391" customFormat="1" ht="64.5" customHeight="1">
      <c r="A220" s="397"/>
      <c r="B220" s="407" t="s">
        <v>1001</v>
      </c>
      <c r="C220" s="473">
        <v>56075</v>
      </c>
    </row>
    <row r="221" spans="1:3" s="391" customFormat="1" ht="15.75" hidden="1" customHeight="1" outlineLevel="1">
      <c r="A221" s="397"/>
      <c r="B221" s="406" t="s">
        <v>492</v>
      </c>
      <c r="C221" s="472"/>
    </row>
    <row r="222" spans="1:3" s="391" customFormat="1" ht="15.75" hidden="1" customHeight="1" outlineLevel="1">
      <c r="A222" s="397"/>
      <c r="B222" s="406" t="s">
        <v>493</v>
      </c>
      <c r="C222" s="472"/>
    </row>
    <row r="223" spans="1:3" s="391" customFormat="1" ht="15.75" hidden="1" customHeight="1" outlineLevel="1">
      <c r="A223" s="397"/>
      <c r="B223" s="417" t="s">
        <v>502</v>
      </c>
      <c r="C223" s="472"/>
    </row>
    <row r="224" spans="1:3" s="391" customFormat="1" ht="15.75" hidden="1" customHeight="1" outlineLevel="1">
      <c r="A224" s="397"/>
      <c r="B224" s="417" t="s">
        <v>498</v>
      </c>
      <c r="C224" s="472"/>
    </row>
    <row r="225" spans="1:3" s="391" customFormat="1" ht="15.75" hidden="1" customHeight="1" outlineLevel="1">
      <c r="A225" s="397"/>
      <c r="B225" s="406" t="s">
        <v>494</v>
      </c>
      <c r="C225" s="472"/>
    </row>
    <row r="226" spans="1:3" s="391" customFormat="1" ht="15.75" hidden="1" customHeight="1" outlineLevel="1">
      <c r="A226" s="397"/>
      <c r="B226" s="417" t="s">
        <v>499</v>
      </c>
      <c r="C226" s="472"/>
    </row>
    <row r="227" spans="1:3" s="391" customFormat="1" ht="15.75" hidden="1" customHeight="1" outlineLevel="1">
      <c r="A227" s="397"/>
      <c r="B227" s="406" t="s">
        <v>495</v>
      </c>
      <c r="C227" s="472"/>
    </row>
    <row r="228" spans="1:3" s="391" customFormat="1" ht="15.75" hidden="1" customHeight="1" outlineLevel="1">
      <c r="A228" s="397"/>
      <c r="B228" s="417" t="s">
        <v>500</v>
      </c>
      <c r="C228" s="472"/>
    </row>
    <row r="229" spans="1:3" s="391" customFormat="1" ht="15.75" hidden="1" customHeight="1" outlineLevel="1">
      <c r="A229" s="397"/>
      <c r="B229" s="406" t="s">
        <v>496</v>
      </c>
      <c r="C229" s="472"/>
    </row>
    <row r="230" spans="1:3" s="391" customFormat="1" ht="15.75" hidden="1" customHeight="1" outlineLevel="1">
      <c r="A230" s="397"/>
      <c r="B230" s="406" t="s">
        <v>497</v>
      </c>
      <c r="C230" s="472"/>
    </row>
    <row r="231" spans="1:3" s="391" customFormat="1" ht="15.75" hidden="1" customHeight="1" outlineLevel="1">
      <c r="A231" s="397"/>
      <c r="B231" s="417" t="s">
        <v>501</v>
      </c>
      <c r="C231" s="472"/>
    </row>
    <row r="232" spans="1:3" s="391" customFormat="1" ht="18" customHeight="1" collapsed="1">
      <c r="A232" s="397"/>
      <c r="B232" s="407" t="s">
        <v>1000</v>
      </c>
      <c r="C232" s="473">
        <f>C233+C245+C263+C287+C299+C306+C316+C325+C339+C344+C356+C371+C388+C401+C424+C433+C447+C458</f>
        <v>252322</v>
      </c>
    </row>
    <row r="233" spans="1:3" s="391" customFormat="1" ht="16.5" customHeight="1">
      <c r="A233" s="397"/>
      <c r="B233" s="407" t="s">
        <v>1002</v>
      </c>
      <c r="C233" s="473">
        <f>SUM(C240:C244)</f>
        <v>28766</v>
      </c>
    </row>
    <row r="234" spans="1:3" s="391" customFormat="1" ht="36.75" hidden="1" customHeight="1">
      <c r="A234" s="397"/>
      <c r="B234" s="406" t="s">
        <v>531</v>
      </c>
      <c r="C234" s="472"/>
    </row>
    <row r="235" spans="1:3" s="391" customFormat="1" ht="54.75" hidden="1" customHeight="1">
      <c r="A235" s="397"/>
      <c r="B235" s="420" t="s">
        <v>872</v>
      </c>
      <c r="C235" s="472"/>
    </row>
    <row r="236" spans="1:3" s="391" customFormat="1" ht="39" hidden="1" customHeight="1">
      <c r="A236" s="397"/>
      <c r="B236" s="420" t="s">
        <v>688</v>
      </c>
      <c r="C236" s="472"/>
    </row>
    <row r="237" spans="1:3" s="391" customFormat="1" ht="17.25" hidden="1" customHeight="1">
      <c r="A237" s="397"/>
      <c r="B237" s="420" t="s">
        <v>291</v>
      </c>
      <c r="C237" s="472"/>
    </row>
    <row r="238" spans="1:3" s="391" customFormat="1" ht="31.5" hidden="1" customHeight="1">
      <c r="A238" s="397"/>
      <c r="B238" s="420" t="s">
        <v>144</v>
      </c>
      <c r="C238" s="472"/>
    </row>
    <row r="239" spans="1:3" s="391" customFormat="1" ht="31.5" hidden="1" customHeight="1">
      <c r="A239" s="397"/>
      <c r="B239" s="420" t="s">
        <v>726</v>
      </c>
      <c r="C239" s="472"/>
    </row>
    <row r="240" spans="1:3" s="421" customFormat="1" ht="32.25" customHeight="1" collapsed="1">
      <c r="A240" s="397"/>
      <c r="B240" s="420" t="s">
        <v>1032</v>
      </c>
      <c r="C240" s="472">
        <v>15000</v>
      </c>
    </row>
    <row r="241" spans="1:3" s="421" customFormat="1" ht="35.25" hidden="1" customHeight="1">
      <c r="A241" s="397"/>
      <c r="B241" s="420" t="s">
        <v>279</v>
      </c>
      <c r="C241" s="474"/>
    </row>
    <row r="242" spans="1:3" s="391" customFormat="1" ht="30.75" hidden="1" customHeight="1">
      <c r="A242" s="419"/>
      <c r="B242" s="420" t="s">
        <v>145</v>
      </c>
      <c r="C242" s="472"/>
    </row>
    <row r="243" spans="1:3" s="391" customFormat="1" ht="16.5" customHeight="1">
      <c r="A243" s="419"/>
      <c r="B243" s="420" t="s">
        <v>292</v>
      </c>
      <c r="C243" s="472">
        <v>10473</v>
      </c>
    </row>
    <row r="244" spans="1:3" s="391" customFormat="1" ht="15.75" customHeight="1">
      <c r="A244" s="419"/>
      <c r="B244" s="420" t="s">
        <v>293</v>
      </c>
      <c r="C244" s="472">
        <v>3293</v>
      </c>
    </row>
    <row r="245" spans="1:3" s="391" customFormat="1" ht="17.25" customHeight="1">
      <c r="A245" s="419"/>
      <c r="B245" s="455" t="s">
        <v>493</v>
      </c>
      <c r="C245" s="473">
        <f>SUM(C257:C262)</f>
        <v>79150</v>
      </c>
    </row>
    <row r="246" spans="1:3" s="391" customFormat="1" ht="29.25" hidden="1" customHeight="1">
      <c r="A246" s="419"/>
      <c r="B246" s="406" t="s">
        <v>1201</v>
      </c>
      <c r="C246" s="472"/>
    </row>
    <row r="247" spans="1:3" s="391" customFormat="1" ht="13.5" hidden="1" customHeight="1">
      <c r="A247" s="419"/>
      <c r="B247" s="420" t="s">
        <v>1202</v>
      </c>
      <c r="C247" s="472"/>
    </row>
    <row r="248" spans="1:3" s="391" customFormat="1" ht="17.25" hidden="1" customHeight="1">
      <c r="A248" s="419"/>
      <c r="B248" s="420" t="s">
        <v>1203</v>
      </c>
      <c r="C248" s="472"/>
    </row>
    <row r="249" spans="1:3" s="391" customFormat="1" ht="17.25" hidden="1" customHeight="1">
      <c r="A249" s="419"/>
      <c r="B249" s="420" t="s">
        <v>253</v>
      </c>
      <c r="C249" s="472"/>
    </row>
    <row r="250" spans="1:3" s="391" customFormat="1" ht="17.25" hidden="1" customHeight="1">
      <c r="A250" s="419"/>
      <c r="B250" s="420" t="s">
        <v>252</v>
      </c>
      <c r="C250" s="472"/>
    </row>
    <row r="251" spans="1:3" s="391" customFormat="1" ht="17.25" hidden="1" customHeight="1">
      <c r="A251" s="419"/>
      <c r="B251" s="420" t="s">
        <v>251</v>
      </c>
      <c r="C251" s="472"/>
    </row>
    <row r="252" spans="1:3" s="391" customFormat="1" ht="17.25" hidden="1" customHeight="1">
      <c r="A252" s="419"/>
      <c r="B252" s="420" t="s">
        <v>250</v>
      </c>
      <c r="C252" s="472"/>
    </row>
    <row r="253" spans="1:3" s="391" customFormat="1" ht="17.25" hidden="1" customHeight="1">
      <c r="A253" s="419"/>
      <c r="B253" s="420" t="s">
        <v>249</v>
      </c>
      <c r="C253" s="472"/>
    </row>
    <row r="254" spans="1:3" s="391" customFormat="1" ht="17.25" hidden="1" customHeight="1">
      <c r="A254" s="419"/>
      <c r="B254" s="420" t="s">
        <v>248</v>
      </c>
      <c r="C254" s="472"/>
    </row>
    <row r="255" spans="1:3" s="391" customFormat="1" ht="17.25" hidden="1" customHeight="1">
      <c r="A255" s="419"/>
      <c r="B255" s="420" t="s">
        <v>280</v>
      </c>
      <c r="C255" s="472"/>
    </row>
    <row r="256" spans="1:3" s="391" customFormat="1" ht="17.25" hidden="1" customHeight="1">
      <c r="A256" s="419"/>
      <c r="B256" s="420" t="s">
        <v>1181</v>
      </c>
      <c r="C256" s="472"/>
    </row>
    <row r="257" spans="1:3" s="391" customFormat="1" ht="31.5" customHeight="1">
      <c r="A257" s="419"/>
      <c r="B257" s="420" t="s">
        <v>641</v>
      </c>
      <c r="C257" s="472">
        <v>1852</v>
      </c>
    </row>
    <row r="258" spans="1:3" s="391" customFormat="1" ht="15.75">
      <c r="A258" s="419"/>
      <c r="B258" s="422" t="s">
        <v>674</v>
      </c>
      <c r="C258" s="472">
        <v>45807</v>
      </c>
    </row>
    <row r="259" spans="1:3" s="391" customFormat="1" ht="17.25" customHeight="1">
      <c r="A259" s="419"/>
      <c r="B259" s="422" t="s">
        <v>675</v>
      </c>
      <c r="C259" s="472">
        <v>28440</v>
      </c>
    </row>
    <row r="260" spans="1:3" s="391" customFormat="1" ht="24" hidden="1" customHeight="1">
      <c r="A260" s="419"/>
      <c r="B260" s="420" t="s">
        <v>1204</v>
      </c>
      <c r="C260" s="472"/>
    </row>
    <row r="261" spans="1:3" s="391" customFormat="1" ht="18" customHeight="1">
      <c r="A261" s="419"/>
      <c r="B261" s="422" t="s">
        <v>1225</v>
      </c>
      <c r="C261" s="472">
        <v>2468</v>
      </c>
    </row>
    <row r="262" spans="1:3" s="391" customFormat="1" ht="32.25" customHeight="1">
      <c r="A262" s="419"/>
      <c r="B262" s="422" t="s">
        <v>1048</v>
      </c>
      <c r="C262" s="472">
        <v>583</v>
      </c>
    </row>
    <row r="263" spans="1:3" s="391" customFormat="1" ht="15.75">
      <c r="A263" s="419"/>
      <c r="B263" s="487" t="s">
        <v>502</v>
      </c>
      <c r="C263" s="473">
        <f>SUM(C268:C273)</f>
        <v>23551</v>
      </c>
    </row>
    <row r="264" spans="1:3" s="391" customFormat="1" ht="36.75" hidden="1" customHeight="1">
      <c r="A264" s="419"/>
      <c r="B264" s="420" t="s">
        <v>437</v>
      </c>
      <c r="C264" s="472"/>
    </row>
    <row r="265" spans="1:3" s="391" customFormat="1" ht="31.5" hidden="1" customHeight="1">
      <c r="A265" s="419"/>
      <c r="B265" s="420" t="s">
        <v>31</v>
      </c>
      <c r="C265" s="472"/>
    </row>
    <row r="266" spans="1:3" s="391" customFormat="1" ht="15.75" hidden="1" customHeight="1">
      <c r="A266" s="419"/>
      <c r="B266" s="420" t="s">
        <v>32</v>
      </c>
      <c r="C266" s="472"/>
    </row>
    <row r="267" spans="1:3" s="391" customFormat="1" ht="31.5" hidden="1" customHeight="1">
      <c r="A267" s="419"/>
      <c r="B267" s="420" t="s">
        <v>33</v>
      </c>
      <c r="C267" s="472"/>
    </row>
    <row r="268" spans="1:3" s="391" customFormat="1" ht="31.5" customHeight="1">
      <c r="A268" s="419"/>
      <c r="B268" s="420" t="s">
        <v>642</v>
      </c>
      <c r="C268" s="472">
        <v>2739</v>
      </c>
    </row>
    <row r="269" spans="1:3" s="391" customFormat="1" ht="48.75" customHeight="1">
      <c r="A269" s="419"/>
      <c r="B269" s="420" t="s">
        <v>643</v>
      </c>
      <c r="C269" s="472">
        <v>7020</v>
      </c>
    </row>
    <row r="270" spans="1:3" s="391" customFormat="1" ht="31.5" hidden="1" customHeight="1">
      <c r="A270" s="419"/>
      <c r="B270" s="420" t="s">
        <v>708</v>
      </c>
      <c r="C270" s="472"/>
    </row>
    <row r="271" spans="1:3" s="391" customFormat="1" ht="31.5" hidden="1" customHeight="1">
      <c r="A271" s="419"/>
      <c r="B271" s="420" t="s">
        <v>552</v>
      </c>
      <c r="C271" s="472"/>
    </row>
    <row r="272" spans="1:3" s="391" customFormat="1" ht="18.75" customHeight="1">
      <c r="A272" s="419"/>
      <c r="B272" s="420" t="s">
        <v>1147</v>
      </c>
      <c r="C272" s="472">
        <v>11746</v>
      </c>
    </row>
    <row r="273" spans="1:3" s="391" customFormat="1" ht="15" customHeight="1">
      <c r="A273" s="419"/>
      <c r="B273" s="420" t="s">
        <v>1016</v>
      </c>
      <c r="C273" s="472">
        <v>2046</v>
      </c>
    </row>
    <row r="274" spans="1:3" s="391" customFormat="1" ht="31.5" hidden="1" customHeight="1">
      <c r="A274" s="419"/>
      <c r="B274" s="420" t="s">
        <v>34</v>
      </c>
      <c r="C274" s="472"/>
    </row>
    <row r="275" spans="1:3" s="391" customFormat="1" ht="31.5" hidden="1" customHeight="1">
      <c r="A275" s="419"/>
      <c r="B275" s="420" t="s">
        <v>357</v>
      </c>
      <c r="C275" s="472"/>
    </row>
    <row r="276" spans="1:3" s="391" customFormat="1" ht="31.5" hidden="1" customHeight="1">
      <c r="A276" s="419"/>
      <c r="B276" s="420" t="s">
        <v>571</v>
      </c>
      <c r="C276" s="472"/>
    </row>
    <row r="277" spans="1:3" s="391" customFormat="1" ht="47.25" hidden="1" customHeight="1">
      <c r="A277" s="419"/>
      <c r="B277" s="420" t="s">
        <v>1205</v>
      </c>
      <c r="C277" s="472"/>
    </row>
    <row r="278" spans="1:3" s="391" customFormat="1" ht="31.5" hidden="1" customHeight="1">
      <c r="A278" s="419"/>
      <c r="B278" s="420" t="s">
        <v>35</v>
      </c>
      <c r="C278" s="472"/>
    </row>
    <row r="279" spans="1:3" s="391" customFormat="1" ht="44.25" hidden="1" customHeight="1">
      <c r="A279" s="419"/>
      <c r="B279" s="420" t="s">
        <v>1206</v>
      </c>
      <c r="C279" s="472"/>
    </row>
    <row r="280" spans="1:3" s="391" customFormat="1" ht="31.5" hidden="1" customHeight="1">
      <c r="A280" s="419"/>
      <c r="B280" s="420" t="s">
        <v>572</v>
      </c>
      <c r="C280" s="472"/>
    </row>
    <row r="281" spans="1:3" s="391" customFormat="1" ht="43.5" hidden="1" customHeight="1">
      <c r="A281" s="419"/>
      <c r="B281" s="420" t="s">
        <v>29</v>
      </c>
      <c r="C281" s="472"/>
    </row>
    <row r="282" spans="1:3" s="391" customFormat="1" ht="31.5" hidden="1" customHeight="1">
      <c r="A282" s="419"/>
      <c r="B282" s="420" t="s">
        <v>282</v>
      </c>
      <c r="C282" s="472"/>
    </row>
    <row r="283" spans="1:3" s="391" customFormat="1" ht="31.5" hidden="1" customHeight="1">
      <c r="A283" s="419"/>
      <c r="B283" s="420" t="s">
        <v>281</v>
      </c>
      <c r="C283" s="472"/>
    </row>
    <row r="284" spans="1:3" s="391" customFormat="1" ht="47.25" hidden="1" customHeight="1">
      <c r="A284" s="419"/>
      <c r="B284" s="417" t="s">
        <v>438</v>
      </c>
      <c r="C284" s="472"/>
    </row>
    <row r="285" spans="1:3" s="391" customFormat="1" ht="31.5" hidden="1" customHeight="1">
      <c r="A285" s="419"/>
      <c r="B285" s="420" t="s">
        <v>604</v>
      </c>
      <c r="C285" s="472"/>
    </row>
    <row r="286" spans="1:3" s="391" customFormat="1" ht="49.5" hidden="1" customHeight="1">
      <c r="A286" s="419"/>
      <c r="B286" s="420" t="s">
        <v>36</v>
      </c>
      <c r="C286" s="472"/>
    </row>
    <row r="287" spans="1:3" s="391" customFormat="1" ht="17.25" customHeight="1">
      <c r="A287" s="419"/>
      <c r="B287" s="486" t="s">
        <v>1003</v>
      </c>
      <c r="C287" s="473">
        <f>SUM(C296)</f>
        <v>6183</v>
      </c>
    </row>
    <row r="288" spans="1:3" s="391" customFormat="1" ht="31.5" hidden="1" customHeight="1">
      <c r="A288" s="419"/>
      <c r="B288" s="420" t="s">
        <v>553</v>
      </c>
      <c r="C288" s="472"/>
    </row>
    <row r="289" spans="1:3" s="391" customFormat="1" ht="31.5" hidden="1" customHeight="1">
      <c r="A289" s="419"/>
      <c r="B289" s="420" t="s">
        <v>693</v>
      </c>
      <c r="C289" s="472"/>
    </row>
    <row r="290" spans="1:3" s="391" customFormat="1" ht="31.5" hidden="1" customHeight="1">
      <c r="A290" s="419"/>
      <c r="B290" s="420" t="s">
        <v>970</v>
      </c>
      <c r="C290" s="472"/>
    </row>
    <row r="291" spans="1:3" s="391" customFormat="1" ht="31.5" hidden="1" customHeight="1">
      <c r="A291" s="419"/>
      <c r="B291" s="420" t="s">
        <v>971</v>
      </c>
      <c r="C291" s="472"/>
    </row>
    <row r="292" spans="1:3" s="391" customFormat="1" ht="31.5" hidden="1" customHeight="1">
      <c r="A292" s="419"/>
      <c r="B292" s="420" t="s">
        <v>972</v>
      </c>
      <c r="C292" s="472"/>
    </row>
    <row r="293" spans="1:3" s="391" customFormat="1" ht="31.5" hidden="1" customHeight="1">
      <c r="A293" s="419"/>
      <c r="B293" s="420" t="s">
        <v>695</v>
      </c>
      <c r="C293" s="472"/>
    </row>
    <row r="294" spans="1:3" s="391" customFormat="1" ht="47.25" hidden="1" customHeight="1">
      <c r="A294" s="419"/>
      <c r="B294" s="420" t="s">
        <v>283</v>
      </c>
      <c r="C294" s="472"/>
    </row>
    <row r="295" spans="1:3" s="391" customFormat="1" ht="31.5" hidden="1" customHeight="1">
      <c r="A295" s="419"/>
      <c r="B295" s="420" t="s">
        <v>694</v>
      </c>
      <c r="C295" s="472"/>
    </row>
    <row r="296" spans="1:3" s="391" customFormat="1" ht="66.75" customHeight="1">
      <c r="A296" s="419"/>
      <c r="B296" s="420" t="s">
        <v>1047</v>
      </c>
      <c r="C296" s="472">
        <v>6183</v>
      </c>
    </row>
    <row r="297" spans="1:3" s="391" customFormat="1" ht="15.75" hidden="1" customHeight="1">
      <c r="A297" s="419"/>
      <c r="B297" s="420" t="s">
        <v>1207</v>
      </c>
      <c r="C297" s="472"/>
    </row>
    <row r="298" spans="1:3" s="391" customFormat="1" ht="37.5" hidden="1" customHeight="1">
      <c r="A298" s="419"/>
      <c r="B298" s="420" t="s">
        <v>162</v>
      </c>
      <c r="C298" s="472"/>
    </row>
    <row r="299" spans="1:3" s="391" customFormat="1" ht="17.25" customHeight="1">
      <c r="A299" s="419"/>
      <c r="B299" s="486" t="s">
        <v>1004</v>
      </c>
      <c r="C299" s="473">
        <f>SUM(C300)</f>
        <v>9676</v>
      </c>
    </row>
    <row r="300" spans="1:3" s="391" customFormat="1" ht="31.5" customHeight="1">
      <c r="A300" s="419"/>
      <c r="B300" s="422" t="s">
        <v>644</v>
      </c>
      <c r="C300" s="472">
        <v>9676</v>
      </c>
    </row>
    <row r="301" spans="1:3" s="391" customFormat="1" ht="15.75" hidden="1" customHeight="1">
      <c r="A301" s="419"/>
      <c r="B301" s="420" t="s">
        <v>1128</v>
      </c>
      <c r="C301" s="472"/>
    </row>
    <row r="302" spans="1:3" s="391" customFormat="1" ht="15.75" hidden="1" customHeight="1">
      <c r="A302" s="419"/>
      <c r="B302" s="420" t="s">
        <v>1127</v>
      </c>
      <c r="C302" s="472"/>
    </row>
    <row r="303" spans="1:3" s="391" customFormat="1" ht="15.75" hidden="1" customHeight="1">
      <c r="A303" s="419"/>
      <c r="B303" s="420" t="s">
        <v>69</v>
      </c>
      <c r="C303" s="472"/>
    </row>
    <row r="304" spans="1:3" s="391" customFormat="1" ht="15.75" hidden="1" customHeight="1">
      <c r="A304" s="419"/>
      <c r="B304" s="420" t="s">
        <v>554</v>
      </c>
      <c r="C304" s="472"/>
    </row>
    <row r="305" spans="1:3" s="391" customFormat="1" ht="31.5" hidden="1" customHeight="1">
      <c r="A305" s="419"/>
      <c r="B305" s="420" t="s">
        <v>948</v>
      </c>
      <c r="C305" s="472"/>
    </row>
    <row r="306" spans="1:3" s="391" customFormat="1" ht="19.5" customHeight="1">
      <c r="A306" s="419"/>
      <c r="B306" s="486" t="s">
        <v>1005</v>
      </c>
      <c r="C306" s="473">
        <f>SUM(C313:C315)</f>
        <v>34293</v>
      </c>
    </row>
    <row r="307" spans="1:3" s="391" customFormat="1" ht="19.5" hidden="1" customHeight="1">
      <c r="A307" s="419"/>
      <c r="B307" s="420" t="s">
        <v>1208</v>
      </c>
      <c r="C307" s="472"/>
    </row>
    <row r="308" spans="1:3" s="391" customFormat="1" ht="47.25" hidden="1">
      <c r="A308" s="419"/>
      <c r="B308" s="420" t="s">
        <v>206</v>
      </c>
      <c r="C308" s="472"/>
    </row>
    <row r="309" spans="1:3" s="391" customFormat="1" ht="31.5" hidden="1" customHeight="1">
      <c r="A309" s="419"/>
      <c r="B309" s="420" t="s">
        <v>873</v>
      </c>
      <c r="C309" s="472"/>
    </row>
    <row r="310" spans="1:3" s="391" customFormat="1" ht="31.5" hidden="1" customHeight="1">
      <c r="A310" s="419"/>
      <c r="B310" s="420" t="s">
        <v>696</v>
      </c>
      <c r="C310" s="472"/>
    </row>
    <row r="311" spans="1:3" s="391" customFormat="1" ht="31.5" hidden="1" customHeight="1">
      <c r="A311" s="419"/>
      <c r="B311" s="420" t="s">
        <v>37</v>
      </c>
      <c r="C311" s="472"/>
    </row>
    <row r="312" spans="1:3" s="391" customFormat="1" ht="31.5" hidden="1" customHeight="1">
      <c r="A312" s="419"/>
      <c r="B312" s="420" t="s">
        <v>38</v>
      </c>
      <c r="C312" s="472"/>
    </row>
    <row r="313" spans="1:3" s="391" customFormat="1" ht="18.75" customHeight="1">
      <c r="A313" s="419"/>
      <c r="B313" s="420" t="s">
        <v>1042</v>
      </c>
      <c r="C313" s="472">
        <v>390</v>
      </c>
    </row>
    <row r="314" spans="1:3" s="391" customFormat="1" ht="18.75" customHeight="1">
      <c r="A314" s="419"/>
      <c r="B314" s="420" t="s">
        <v>679</v>
      </c>
      <c r="C314" s="472">
        <v>15430</v>
      </c>
    </row>
    <row r="315" spans="1:3" s="391" customFormat="1" ht="18" customHeight="1">
      <c r="A315" s="419"/>
      <c r="B315" s="420" t="s">
        <v>151</v>
      </c>
      <c r="C315" s="472">
        <v>18473</v>
      </c>
    </row>
    <row r="316" spans="1:3" s="391" customFormat="1" ht="19.5" customHeight="1">
      <c r="A316" s="419"/>
      <c r="B316" s="487" t="s">
        <v>498</v>
      </c>
      <c r="C316" s="473">
        <f>SUM(C320:C323)</f>
        <v>3880</v>
      </c>
    </row>
    <row r="317" spans="1:3" s="391" customFormat="1" ht="16.5" hidden="1" customHeight="1">
      <c r="A317" s="419"/>
      <c r="B317" s="420" t="s">
        <v>964</v>
      </c>
      <c r="C317" s="472"/>
    </row>
    <row r="318" spans="1:3" s="391" customFormat="1" ht="21" hidden="1" customHeight="1">
      <c r="A318" s="419"/>
      <c r="B318" s="420" t="s">
        <v>79</v>
      </c>
      <c r="C318" s="472"/>
    </row>
    <row r="319" spans="1:3" s="391" customFormat="1" ht="31.5" hidden="1" customHeight="1">
      <c r="A319" s="419"/>
      <c r="B319" s="420" t="s">
        <v>880</v>
      </c>
      <c r="C319" s="472"/>
    </row>
    <row r="320" spans="1:3" s="391" customFormat="1" ht="33" customHeight="1">
      <c r="A320" s="419"/>
      <c r="B320" s="420" t="s">
        <v>837</v>
      </c>
      <c r="C320" s="472">
        <v>2462</v>
      </c>
    </row>
    <row r="321" spans="1:3" s="391" customFormat="1" ht="15.75" hidden="1" customHeight="1">
      <c r="A321" s="419"/>
      <c r="B321" s="420" t="s">
        <v>580</v>
      </c>
      <c r="C321" s="472"/>
    </row>
    <row r="322" spans="1:3" s="391" customFormat="1" ht="15.75" hidden="1" customHeight="1">
      <c r="A322" s="419"/>
      <c r="B322" s="420" t="s">
        <v>523</v>
      </c>
      <c r="C322" s="472"/>
    </row>
    <row r="323" spans="1:3" s="391" customFormat="1" ht="31.5" customHeight="1">
      <c r="A323" s="419"/>
      <c r="B323" s="420" t="s">
        <v>632</v>
      </c>
      <c r="C323" s="472">
        <v>1418</v>
      </c>
    </row>
    <row r="324" spans="1:3" s="391" customFormat="1" ht="15.75" hidden="1" customHeight="1" collapsed="1">
      <c r="A324" s="419"/>
      <c r="B324" s="420" t="s">
        <v>874</v>
      </c>
      <c r="C324" s="472"/>
    </row>
    <row r="325" spans="1:3" s="391" customFormat="1" ht="18" customHeight="1">
      <c r="A325" s="419"/>
      <c r="B325" s="488" t="s">
        <v>1006</v>
      </c>
      <c r="C325" s="473">
        <f>SUM(C337)</f>
        <v>2911</v>
      </c>
    </row>
    <row r="326" spans="1:3" s="391" customFormat="1" ht="36" hidden="1" customHeight="1">
      <c r="A326" s="419"/>
      <c r="B326" s="420" t="s">
        <v>1209</v>
      </c>
      <c r="C326" s="472"/>
    </row>
    <row r="327" spans="1:3" s="391" customFormat="1" ht="31.5" hidden="1" customHeight="1">
      <c r="A327" s="419"/>
      <c r="B327" s="420" t="s">
        <v>881</v>
      </c>
      <c r="C327" s="472"/>
    </row>
    <row r="328" spans="1:3" s="391" customFormat="1" ht="31.5" hidden="1" customHeight="1">
      <c r="A328" s="419"/>
      <c r="B328" s="420" t="s">
        <v>697</v>
      </c>
      <c r="C328" s="472"/>
    </row>
    <row r="329" spans="1:3" s="391" customFormat="1" ht="19.5" hidden="1" customHeight="1">
      <c r="A329" s="419"/>
      <c r="B329" s="420" t="s">
        <v>1182</v>
      </c>
      <c r="C329" s="472"/>
    </row>
    <row r="330" spans="1:3" s="391" customFormat="1" ht="31.5" hidden="1" customHeight="1">
      <c r="A330" s="419"/>
      <c r="B330" s="420" t="s">
        <v>1126</v>
      </c>
      <c r="C330" s="472"/>
    </row>
    <row r="331" spans="1:3" s="391" customFormat="1" ht="31.5" hidden="1" customHeight="1">
      <c r="A331" s="419"/>
      <c r="B331" s="420" t="s">
        <v>698</v>
      </c>
      <c r="C331" s="472"/>
    </row>
    <row r="332" spans="1:3" s="391" customFormat="1" ht="31.5" hidden="1" customHeight="1">
      <c r="A332" s="419"/>
      <c r="B332" s="420" t="s">
        <v>895</v>
      </c>
      <c r="C332" s="472"/>
    </row>
    <row r="333" spans="1:3" s="391" customFormat="1" ht="47.25" hidden="1" customHeight="1">
      <c r="A333" s="419"/>
      <c r="B333" s="420" t="s">
        <v>146</v>
      </c>
      <c r="C333" s="472"/>
    </row>
    <row r="334" spans="1:3" s="391" customFormat="1" ht="31.5" hidden="1" customHeight="1">
      <c r="A334" s="419"/>
      <c r="B334" s="420" t="s">
        <v>894</v>
      </c>
      <c r="C334" s="472"/>
    </row>
    <row r="335" spans="1:3" s="391" customFormat="1" ht="31.5" hidden="1" customHeight="1">
      <c r="A335" s="419"/>
      <c r="B335" s="420" t="s">
        <v>147</v>
      </c>
      <c r="C335" s="472"/>
    </row>
    <row r="336" spans="1:3" s="391" customFormat="1" ht="31.5" hidden="1" customHeight="1">
      <c r="A336" s="419"/>
      <c r="B336" s="420" t="s">
        <v>1210</v>
      </c>
      <c r="C336" s="472"/>
    </row>
    <row r="337" spans="1:3" s="391" customFormat="1" ht="17.25" customHeight="1">
      <c r="A337" s="419"/>
      <c r="B337" s="420" t="s">
        <v>1222</v>
      </c>
      <c r="C337" s="472">
        <v>2911</v>
      </c>
    </row>
    <row r="338" spans="1:3" s="391" customFormat="1" ht="37.5" hidden="1" customHeight="1">
      <c r="A338" s="419"/>
      <c r="B338" s="420" t="s">
        <v>1211</v>
      </c>
      <c r="C338" s="472"/>
    </row>
    <row r="339" spans="1:3" s="391" customFormat="1" ht="18.75" customHeight="1">
      <c r="A339" s="419"/>
      <c r="B339" s="489" t="s">
        <v>494</v>
      </c>
      <c r="C339" s="473">
        <f>SUM(C341)</f>
        <v>2000</v>
      </c>
    </row>
    <row r="340" spans="1:3" s="391" customFormat="1" ht="15.75" hidden="1" customHeight="1">
      <c r="A340" s="419"/>
      <c r="B340" s="420" t="s">
        <v>581</v>
      </c>
      <c r="C340" s="472"/>
    </row>
    <row r="341" spans="1:3" s="391" customFormat="1" ht="15.75" customHeight="1">
      <c r="A341" s="419"/>
      <c r="B341" s="420" t="s">
        <v>387</v>
      </c>
      <c r="C341" s="472">
        <v>2000</v>
      </c>
    </row>
    <row r="342" spans="1:3" s="391" customFormat="1" ht="31.5" hidden="1" customHeight="1">
      <c r="A342" s="419"/>
      <c r="B342" s="420" t="s">
        <v>875</v>
      </c>
      <c r="C342" s="472"/>
    </row>
    <row r="343" spans="1:3" s="391" customFormat="1" ht="21.75" hidden="1" customHeight="1">
      <c r="A343" s="419"/>
      <c r="B343" s="420" t="s">
        <v>80</v>
      </c>
      <c r="C343" s="472"/>
    </row>
    <row r="344" spans="1:3" s="391" customFormat="1" ht="19.5" customHeight="1">
      <c r="A344" s="419"/>
      <c r="B344" s="455" t="s">
        <v>1007</v>
      </c>
      <c r="C344" s="473">
        <f>SUM(C352:C353)</f>
        <v>6283</v>
      </c>
    </row>
    <row r="345" spans="1:3" s="391" customFormat="1" ht="35.25" hidden="1" customHeight="1">
      <c r="A345" s="419"/>
      <c r="B345" s="420" t="s">
        <v>265</v>
      </c>
      <c r="C345" s="472"/>
    </row>
    <row r="346" spans="1:3" s="391" customFormat="1" ht="33.75" hidden="1" customHeight="1">
      <c r="A346" s="419"/>
      <c r="B346" s="420" t="s">
        <v>1231</v>
      </c>
      <c r="C346" s="472"/>
    </row>
    <row r="347" spans="1:3" s="391" customFormat="1" ht="31.5" hidden="1" customHeight="1">
      <c r="A347" s="419"/>
      <c r="B347" s="420" t="s">
        <v>1086</v>
      </c>
      <c r="C347" s="472"/>
    </row>
    <row r="348" spans="1:3" s="391" customFormat="1" ht="20.25" hidden="1" customHeight="1">
      <c r="A348" s="419"/>
      <c r="B348" s="420" t="s">
        <v>569</v>
      </c>
      <c r="C348" s="472"/>
    </row>
    <row r="349" spans="1:3" s="391" customFormat="1" ht="31.5" hidden="1" customHeight="1">
      <c r="A349" s="419"/>
      <c r="B349" s="420" t="s">
        <v>1087</v>
      </c>
      <c r="C349" s="472"/>
    </row>
    <row r="350" spans="1:3" s="391" customFormat="1" ht="15.75" hidden="1" customHeight="1">
      <c r="A350" s="419"/>
      <c r="B350" s="420" t="s">
        <v>709</v>
      </c>
      <c r="C350" s="472"/>
    </row>
    <row r="351" spans="1:3" s="391" customFormat="1" ht="21" hidden="1" customHeight="1">
      <c r="A351" s="419"/>
      <c r="B351" s="420" t="s">
        <v>1183</v>
      </c>
      <c r="C351" s="472"/>
    </row>
    <row r="352" spans="1:3" s="391" customFormat="1" ht="15.75" customHeight="1">
      <c r="A352" s="419"/>
      <c r="B352" s="420" t="s">
        <v>1033</v>
      </c>
      <c r="C352" s="472">
        <v>1000</v>
      </c>
    </row>
    <row r="353" spans="1:3" s="391" customFormat="1" ht="16.5" customHeight="1">
      <c r="A353" s="419"/>
      <c r="B353" s="420" t="s">
        <v>1034</v>
      </c>
      <c r="C353" s="472">
        <v>5283</v>
      </c>
    </row>
    <row r="354" spans="1:3" s="391" customFormat="1" ht="41.25" hidden="1" customHeight="1">
      <c r="A354" s="419"/>
      <c r="B354" s="420" t="s">
        <v>39</v>
      </c>
      <c r="C354" s="472"/>
    </row>
    <row r="355" spans="1:3" s="391" customFormat="1" ht="47.25" hidden="1" customHeight="1">
      <c r="A355" s="419"/>
      <c r="B355" s="420" t="s">
        <v>821</v>
      </c>
      <c r="C355" s="472"/>
    </row>
    <row r="356" spans="1:3" s="391" customFormat="1" ht="21" customHeight="1">
      <c r="A356" s="419"/>
      <c r="B356" s="489" t="s">
        <v>499</v>
      </c>
      <c r="C356" s="473">
        <f>SUM(C362:C370)</f>
        <v>5155</v>
      </c>
    </row>
    <row r="357" spans="1:3" s="391" customFormat="1" ht="30.75" hidden="1" customHeight="1">
      <c r="A357" s="419"/>
      <c r="B357" s="420" t="s">
        <v>949</v>
      </c>
      <c r="C357" s="472"/>
    </row>
    <row r="358" spans="1:3" s="391" customFormat="1" ht="35.25" hidden="1" customHeight="1">
      <c r="A358" s="419"/>
      <c r="B358" s="420" t="s">
        <v>91</v>
      </c>
      <c r="C358" s="472"/>
    </row>
    <row r="359" spans="1:3" s="391" customFormat="1" ht="32.25" hidden="1" customHeight="1">
      <c r="A359" s="419"/>
      <c r="B359" s="420" t="s">
        <v>573</v>
      </c>
      <c r="C359" s="472"/>
    </row>
    <row r="360" spans="1:3" s="391" customFormat="1" ht="31.5" hidden="1" customHeight="1">
      <c r="A360" s="419"/>
      <c r="B360" s="420" t="s">
        <v>876</v>
      </c>
      <c r="C360" s="472"/>
    </row>
    <row r="361" spans="1:3" s="391" customFormat="1" ht="33" hidden="1" customHeight="1">
      <c r="A361" s="419"/>
      <c r="B361" s="420" t="s">
        <v>822</v>
      </c>
      <c r="C361" s="472"/>
    </row>
    <row r="362" spans="1:3" s="391" customFormat="1" ht="18.75" customHeight="1">
      <c r="A362" s="419"/>
      <c r="B362" s="420" t="s">
        <v>838</v>
      </c>
      <c r="C362" s="472">
        <v>4175</v>
      </c>
    </row>
    <row r="363" spans="1:3" s="391" customFormat="1" ht="15.75" hidden="1" customHeight="1">
      <c r="A363" s="419"/>
      <c r="B363" s="420" t="s">
        <v>524</v>
      </c>
      <c r="C363" s="472"/>
    </row>
    <row r="364" spans="1:3" s="391" customFormat="1" ht="31.5" hidden="1" customHeight="1">
      <c r="A364" s="419"/>
      <c r="B364" s="420" t="s">
        <v>893</v>
      </c>
      <c r="C364" s="472"/>
    </row>
    <row r="365" spans="1:3" s="391" customFormat="1" ht="31.5" hidden="1" customHeight="1">
      <c r="A365" s="419"/>
      <c r="B365" s="420" t="s">
        <v>892</v>
      </c>
      <c r="C365" s="472"/>
    </row>
    <row r="366" spans="1:3" s="391" customFormat="1" ht="15.75" hidden="1" customHeight="1">
      <c r="A366" s="419"/>
      <c r="B366" s="420" t="s">
        <v>699</v>
      </c>
      <c r="C366" s="472"/>
    </row>
    <row r="367" spans="1:3" s="391" customFormat="1" ht="40.5" hidden="1" customHeight="1">
      <c r="A367" s="419"/>
      <c r="B367" s="420" t="s">
        <v>710</v>
      </c>
      <c r="C367" s="472"/>
    </row>
    <row r="368" spans="1:3" s="391" customFormat="1" ht="38.25" hidden="1" customHeight="1">
      <c r="A368" s="419"/>
      <c r="B368" s="420" t="s">
        <v>148</v>
      </c>
      <c r="C368" s="472"/>
    </row>
    <row r="369" spans="1:3" s="391" customFormat="1" ht="31.5" hidden="1" customHeight="1">
      <c r="A369" s="419"/>
      <c r="B369" s="420" t="s">
        <v>413</v>
      </c>
      <c r="C369" s="472"/>
    </row>
    <row r="370" spans="1:3" s="391" customFormat="1" ht="48.75" customHeight="1">
      <c r="A370" s="419"/>
      <c r="B370" s="420" t="s">
        <v>1041</v>
      </c>
      <c r="C370" s="472">
        <v>980</v>
      </c>
    </row>
    <row r="371" spans="1:3" s="391" customFormat="1" ht="21" customHeight="1">
      <c r="A371" s="419"/>
      <c r="B371" s="455" t="s">
        <v>495</v>
      </c>
      <c r="C371" s="473">
        <f>SUM(C373:C377)</f>
        <v>11152</v>
      </c>
    </row>
    <row r="372" spans="1:3" s="391" customFormat="1" ht="38.25" hidden="1" customHeight="1">
      <c r="A372" s="419"/>
      <c r="B372" s="420" t="s">
        <v>256</v>
      </c>
      <c r="C372" s="472"/>
    </row>
    <row r="373" spans="1:3" s="391" customFormat="1" ht="31.5">
      <c r="A373" s="419"/>
      <c r="B373" s="420" t="s">
        <v>1056</v>
      </c>
      <c r="C373" s="472">
        <v>1724</v>
      </c>
    </row>
    <row r="374" spans="1:3" s="391" customFormat="1" ht="31.5" hidden="1" customHeight="1">
      <c r="A374" s="419"/>
      <c r="B374" s="420" t="s">
        <v>891</v>
      </c>
      <c r="C374" s="472"/>
    </row>
    <row r="375" spans="1:3" s="391" customFormat="1" ht="31.5" hidden="1" customHeight="1">
      <c r="A375" s="419"/>
      <c r="B375" s="420" t="s">
        <v>890</v>
      </c>
      <c r="C375" s="472"/>
    </row>
    <row r="376" spans="1:3" s="391" customFormat="1" ht="31.5" hidden="1" customHeight="1">
      <c r="A376" s="419"/>
      <c r="B376" s="420" t="s">
        <v>1088</v>
      </c>
      <c r="C376" s="472"/>
    </row>
    <row r="377" spans="1:3" s="391" customFormat="1" ht="15.75">
      <c r="A377" s="419"/>
      <c r="B377" s="420" t="s">
        <v>424</v>
      </c>
      <c r="C377" s="472">
        <v>9428</v>
      </c>
    </row>
    <row r="378" spans="1:3" s="391" customFormat="1" ht="15.75" hidden="1" customHeight="1">
      <c r="A378" s="419"/>
      <c r="B378" s="420" t="s">
        <v>1089</v>
      </c>
      <c r="C378" s="472"/>
    </row>
    <row r="379" spans="1:3" s="391" customFormat="1" ht="15" hidden="1" customHeight="1">
      <c r="A379" s="419"/>
      <c r="B379" s="455" t="s">
        <v>618</v>
      </c>
      <c r="C379" s="472"/>
    </row>
    <row r="380" spans="1:3" s="391" customFormat="1" ht="40.5" hidden="1" customHeight="1">
      <c r="A380" s="419"/>
      <c r="B380" s="406" t="s">
        <v>92</v>
      </c>
      <c r="C380" s="472"/>
    </row>
    <row r="381" spans="1:3" s="391" customFormat="1" ht="18" hidden="1" customHeight="1">
      <c r="A381" s="419"/>
      <c r="B381" s="420" t="s">
        <v>680</v>
      </c>
      <c r="C381" s="472"/>
    </row>
    <row r="382" spans="1:3" s="391" customFormat="1" ht="18.75" hidden="1" customHeight="1">
      <c r="A382" s="419"/>
      <c r="B382" s="420" t="s">
        <v>257</v>
      </c>
      <c r="C382" s="472"/>
    </row>
    <row r="383" spans="1:3" s="391" customFormat="1" ht="18.75" hidden="1" customHeight="1">
      <c r="A383" s="419"/>
      <c r="B383" s="420" t="s">
        <v>889</v>
      </c>
      <c r="C383" s="472"/>
    </row>
    <row r="384" spans="1:3" s="391" customFormat="1" ht="18.75" hidden="1" customHeight="1">
      <c r="A384" s="419"/>
      <c r="B384" s="420" t="s">
        <v>258</v>
      </c>
      <c r="C384" s="472"/>
    </row>
    <row r="385" spans="1:3" s="391" customFormat="1" ht="18.75" hidden="1" customHeight="1">
      <c r="A385" s="419"/>
      <c r="B385" s="420" t="s">
        <v>950</v>
      </c>
      <c r="C385" s="472"/>
    </row>
    <row r="386" spans="1:3" s="391" customFormat="1" ht="18.75" hidden="1" customHeight="1">
      <c r="A386" s="419"/>
      <c r="B386" s="420" t="s">
        <v>915</v>
      </c>
      <c r="C386" s="472"/>
    </row>
    <row r="387" spans="1:3" s="391" customFormat="1" ht="18.75" hidden="1" customHeight="1">
      <c r="A387" s="419"/>
      <c r="B387" s="420" t="s">
        <v>888</v>
      </c>
      <c r="C387" s="472"/>
    </row>
    <row r="388" spans="1:3" s="391" customFormat="1" ht="18" customHeight="1">
      <c r="A388" s="419"/>
      <c r="B388" s="455" t="s">
        <v>500</v>
      </c>
      <c r="C388" s="473">
        <f>SUM(C398:C399)</f>
        <v>3731</v>
      </c>
    </row>
    <row r="389" spans="1:3" s="391" customFormat="1" ht="30.75" hidden="1" customHeight="1">
      <c r="A389" s="419"/>
      <c r="B389" s="420" t="s">
        <v>416</v>
      </c>
      <c r="C389" s="472"/>
    </row>
    <row r="390" spans="1:3" s="391" customFormat="1" ht="20.25" hidden="1" customHeight="1">
      <c r="A390" s="419"/>
      <c r="B390" s="420" t="s">
        <v>266</v>
      </c>
      <c r="C390" s="472"/>
    </row>
    <row r="391" spans="1:3" s="391" customFormat="1" ht="47.25" hidden="1" customHeight="1">
      <c r="A391" s="419"/>
      <c r="B391" s="420" t="s">
        <v>916</v>
      </c>
      <c r="C391" s="472"/>
    </row>
    <row r="392" spans="1:3" s="391" customFormat="1" ht="15.75" hidden="1" customHeight="1">
      <c r="A392" s="419"/>
      <c r="B392" s="420" t="s">
        <v>887</v>
      </c>
      <c r="C392" s="472"/>
    </row>
    <row r="393" spans="1:3" s="391" customFormat="1" ht="31.5" hidden="1" customHeight="1">
      <c r="A393" s="419"/>
      <c r="B393" s="420" t="s">
        <v>287</v>
      </c>
      <c r="C393" s="472"/>
    </row>
    <row r="394" spans="1:3" s="391" customFormat="1" ht="31.5" hidden="1" customHeight="1">
      <c r="A394" s="419"/>
      <c r="B394" s="420" t="s">
        <v>917</v>
      </c>
      <c r="C394" s="472"/>
    </row>
    <row r="395" spans="1:3" s="391" customFormat="1" ht="20.25" hidden="1" customHeight="1">
      <c r="A395" s="419"/>
      <c r="B395" s="420" t="s">
        <v>711</v>
      </c>
      <c r="C395" s="472"/>
    </row>
    <row r="396" spans="1:3" s="391" customFormat="1" ht="39" hidden="1" customHeight="1">
      <c r="A396" s="419"/>
      <c r="B396" s="420" t="s">
        <v>286</v>
      </c>
      <c r="C396" s="472"/>
    </row>
    <row r="397" spans="1:3" s="391" customFormat="1" ht="47.25" hidden="1" customHeight="1">
      <c r="A397" s="419"/>
      <c r="B397" s="420" t="s">
        <v>918</v>
      </c>
      <c r="C397" s="472"/>
    </row>
    <row r="398" spans="1:3" s="391" customFormat="1" ht="30.75" customHeight="1">
      <c r="A398" s="419"/>
      <c r="B398" s="422" t="s">
        <v>645</v>
      </c>
      <c r="C398" s="472">
        <v>731</v>
      </c>
    </row>
    <row r="399" spans="1:3" s="391" customFormat="1" ht="15.75">
      <c r="A399" s="419"/>
      <c r="B399" s="420" t="s">
        <v>1212</v>
      </c>
      <c r="C399" s="472">
        <v>3000</v>
      </c>
    </row>
    <row r="400" spans="1:3" s="391" customFormat="1" ht="14.25" hidden="1" customHeight="1">
      <c r="A400" s="419"/>
      <c r="B400" s="422" t="s">
        <v>1213</v>
      </c>
      <c r="C400" s="472"/>
    </row>
    <row r="401" spans="1:3" s="391" customFormat="1" ht="21" customHeight="1">
      <c r="A401" s="419"/>
      <c r="B401" s="407" t="s">
        <v>1008</v>
      </c>
      <c r="C401" s="473">
        <f>SUM(C417:C418)</f>
        <v>3867</v>
      </c>
    </row>
    <row r="402" spans="1:3" s="391" customFormat="1" ht="33" hidden="1" customHeight="1">
      <c r="A402" s="419"/>
      <c r="B402" s="420" t="s">
        <v>957</v>
      </c>
      <c r="C402" s="472"/>
    </row>
    <row r="403" spans="1:3" s="391" customFormat="1" ht="31.5" hidden="1" customHeight="1">
      <c r="A403" s="419"/>
      <c r="B403" s="420" t="s">
        <v>1214</v>
      </c>
      <c r="C403" s="472"/>
    </row>
    <row r="404" spans="1:3" s="391" customFormat="1" ht="31.5" hidden="1" customHeight="1">
      <c r="A404" s="419"/>
      <c r="B404" s="420" t="s">
        <v>285</v>
      </c>
      <c r="C404" s="472"/>
    </row>
    <row r="405" spans="1:3" s="391" customFormat="1" ht="31.5" hidden="1" customHeight="1">
      <c r="A405" s="419"/>
      <c r="B405" s="420" t="s">
        <v>919</v>
      </c>
      <c r="C405" s="472"/>
    </row>
    <row r="406" spans="1:3" s="391" customFormat="1" ht="31.5" hidden="1" customHeight="1">
      <c r="A406" s="419"/>
      <c r="B406" s="420" t="s">
        <v>259</v>
      </c>
      <c r="C406" s="472"/>
    </row>
    <row r="407" spans="1:3" s="391" customFormat="1" ht="31.5" hidden="1" customHeight="1">
      <c r="A407" s="419"/>
      <c r="B407" s="420" t="s">
        <v>149</v>
      </c>
      <c r="C407" s="472"/>
    </row>
    <row r="408" spans="1:3" s="391" customFormat="1" ht="31.5" hidden="1" customHeight="1">
      <c r="A408" s="419"/>
      <c r="B408" s="420" t="s">
        <v>958</v>
      </c>
      <c r="C408" s="472"/>
    </row>
    <row r="409" spans="1:3" s="391" customFormat="1" ht="31.5" hidden="1" customHeight="1">
      <c r="A409" s="419"/>
      <c r="B409" s="420" t="s">
        <v>1184</v>
      </c>
      <c r="C409" s="472"/>
    </row>
    <row r="410" spans="1:3" s="391" customFormat="1" ht="31.5" hidden="1" customHeight="1">
      <c r="A410" s="419"/>
      <c r="B410" s="420" t="s">
        <v>959</v>
      </c>
      <c r="C410" s="472"/>
    </row>
    <row r="411" spans="1:3" s="391" customFormat="1" ht="31.5" hidden="1" customHeight="1">
      <c r="A411" s="419"/>
      <c r="B411" s="420" t="s">
        <v>700</v>
      </c>
      <c r="C411" s="472"/>
    </row>
    <row r="412" spans="1:3" s="391" customFormat="1" ht="31.5" hidden="1" customHeight="1">
      <c r="A412" s="419"/>
      <c r="B412" s="420" t="s">
        <v>960</v>
      </c>
      <c r="C412" s="472"/>
    </row>
    <row r="413" spans="1:3" s="391" customFormat="1" ht="31.5" hidden="1" customHeight="1">
      <c r="A413" s="419"/>
      <c r="B413" s="420" t="s">
        <v>284</v>
      </c>
      <c r="C413" s="472"/>
    </row>
    <row r="414" spans="1:3" s="391" customFormat="1" ht="31.5" hidden="1" customHeight="1">
      <c r="A414" s="419"/>
      <c r="B414" s="420" t="s">
        <v>701</v>
      </c>
      <c r="C414" s="472"/>
    </row>
    <row r="415" spans="1:3" s="391" customFormat="1" ht="31.5" hidden="1" customHeight="1">
      <c r="A415" s="419"/>
      <c r="B415" s="420" t="s">
        <v>1215</v>
      </c>
      <c r="C415" s="472"/>
    </row>
    <row r="416" spans="1:3" s="391" customFormat="1" ht="36.75" hidden="1" customHeight="1">
      <c r="A416" s="419"/>
      <c r="B416" s="420" t="s">
        <v>1216</v>
      </c>
      <c r="C416" s="472"/>
    </row>
    <row r="417" spans="1:3" s="391" customFormat="1" ht="17.25" customHeight="1">
      <c r="A417" s="419"/>
      <c r="B417" s="420" t="s">
        <v>1223</v>
      </c>
      <c r="C417" s="472">
        <v>3517</v>
      </c>
    </row>
    <row r="418" spans="1:3" s="391" customFormat="1" ht="34.5" customHeight="1">
      <c r="A418" s="419"/>
      <c r="B418" s="420" t="s">
        <v>1035</v>
      </c>
      <c r="C418" s="472">
        <v>350</v>
      </c>
    </row>
    <row r="419" spans="1:3" s="391" customFormat="1" ht="15.75" hidden="1" customHeight="1">
      <c r="A419" s="419"/>
      <c r="B419" s="420" t="s">
        <v>1090</v>
      </c>
      <c r="C419" s="472"/>
    </row>
    <row r="420" spans="1:3" s="391" customFormat="1" ht="15.75" hidden="1" customHeight="1">
      <c r="A420" s="419"/>
      <c r="B420" s="420" t="s">
        <v>525</v>
      </c>
      <c r="C420" s="472"/>
    </row>
    <row r="421" spans="1:3" s="391" customFormat="1" ht="31.5" hidden="1" customHeight="1">
      <c r="A421" s="419"/>
      <c r="B421" s="420" t="s">
        <v>1185</v>
      </c>
      <c r="C421" s="472"/>
    </row>
    <row r="422" spans="1:3" s="391" customFormat="1" ht="35.25" hidden="1" customHeight="1">
      <c r="A422" s="419"/>
      <c r="B422" s="420" t="s">
        <v>702</v>
      </c>
      <c r="C422" s="472"/>
    </row>
    <row r="423" spans="1:3" s="391" customFormat="1" ht="21" hidden="1" customHeight="1">
      <c r="A423" s="419"/>
      <c r="B423" s="417" t="s">
        <v>358</v>
      </c>
      <c r="C423" s="472"/>
    </row>
    <row r="424" spans="1:3" s="391" customFormat="1" ht="19.5" customHeight="1">
      <c r="A424" s="419"/>
      <c r="B424" s="455" t="s">
        <v>496</v>
      </c>
      <c r="C424" s="473">
        <f>SUM(C432)</f>
        <v>2303</v>
      </c>
    </row>
    <row r="425" spans="1:3" s="391" customFormat="1" ht="21.75" hidden="1" customHeight="1">
      <c r="A425" s="419"/>
      <c r="B425" s="420" t="s">
        <v>621</v>
      </c>
      <c r="C425" s="472"/>
    </row>
    <row r="426" spans="1:3" s="391" customFormat="1" ht="47.25" hidden="1" customHeight="1">
      <c r="A426" s="419"/>
      <c r="B426" s="420" t="s">
        <v>1091</v>
      </c>
      <c r="C426" s="472"/>
    </row>
    <row r="427" spans="1:3" s="391" customFormat="1" ht="20.25" hidden="1" customHeight="1">
      <c r="A427" s="419"/>
      <c r="B427" s="420" t="s">
        <v>703</v>
      </c>
      <c r="C427" s="472"/>
    </row>
    <row r="428" spans="1:3" s="391" customFormat="1" ht="31.5" hidden="1" customHeight="1">
      <c r="A428" s="419"/>
      <c r="B428" s="420" t="s">
        <v>858</v>
      </c>
      <c r="C428" s="472"/>
    </row>
    <row r="429" spans="1:3" s="391" customFormat="1" ht="31.5" hidden="1" customHeight="1">
      <c r="A429" s="419"/>
      <c r="B429" s="420" t="s">
        <v>704</v>
      </c>
      <c r="C429" s="472"/>
    </row>
    <row r="430" spans="1:3" s="391" customFormat="1" ht="15.75" hidden="1" customHeight="1">
      <c r="A430" s="419"/>
      <c r="B430" s="420" t="s">
        <v>969</v>
      </c>
      <c r="C430" s="472"/>
    </row>
    <row r="431" spans="1:3" s="391" customFormat="1" ht="31.5" hidden="1" customHeight="1">
      <c r="A431" s="419"/>
      <c r="B431" s="420" t="s">
        <v>503</v>
      </c>
      <c r="C431" s="472"/>
    </row>
    <row r="432" spans="1:3" s="391" customFormat="1" ht="15.75">
      <c r="A432" s="419"/>
      <c r="B432" s="420" t="s">
        <v>1138</v>
      </c>
      <c r="C432" s="472">
        <v>2303</v>
      </c>
    </row>
    <row r="433" spans="1:3" s="391" customFormat="1" ht="17.25" customHeight="1">
      <c r="A433" s="419"/>
      <c r="B433" s="490" t="s">
        <v>497</v>
      </c>
      <c r="C433" s="473">
        <f>SUM(C435:C443)</f>
        <v>15868</v>
      </c>
    </row>
    <row r="434" spans="1:3" s="391" customFormat="1" ht="31.5" hidden="1" customHeight="1">
      <c r="A434" s="419"/>
      <c r="B434" s="420" t="s">
        <v>417</v>
      </c>
      <c r="C434" s="472"/>
    </row>
    <row r="435" spans="1:3" s="391" customFormat="1" ht="31.5">
      <c r="A435" s="419"/>
      <c r="B435" s="420" t="s">
        <v>633</v>
      </c>
      <c r="C435" s="472">
        <v>12287</v>
      </c>
    </row>
    <row r="436" spans="1:3" s="391" customFormat="1" ht="31.5" hidden="1" customHeight="1">
      <c r="A436" s="419"/>
      <c r="B436" s="420" t="s">
        <v>1092</v>
      </c>
      <c r="C436" s="472"/>
    </row>
    <row r="437" spans="1:3" s="391" customFormat="1" ht="34.5" hidden="1" customHeight="1">
      <c r="A437" s="419"/>
      <c r="B437" s="420" t="s">
        <v>469</v>
      </c>
      <c r="C437" s="472"/>
    </row>
    <row r="438" spans="1:3" s="391" customFormat="1" ht="15.75" hidden="1" customHeight="1">
      <c r="A438" s="419"/>
      <c r="B438" s="420" t="s">
        <v>961</v>
      </c>
      <c r="C438" s="472"/>
    </row>
    <row r="439" spans="1:3" s="391" customFormat="1" ht="31.5" hidden="1" customHeight="1">
      <c r="A439" s="419"/>
      <c r="B439" s="420" t="s">
        <v>857</v>
      </c>
      <c r="C439" s="472"/>
    </row>
    <row r="440" spans="1:3" s="391" customFormat="1" ht="31.5" hidden="1" customHeight="1">
      <c r="A440" s="419"/>
      <c r="B440" s="420" t="s">
        <v>962</v>
      </c>
      <c r="C440" s="472"/>
    </row>
    <row r="441" spans="1:3" s="391" customFormat="1" ht="15.75" hidden="1" customHeight="1">
      <c r="A441" s="419"/>
      <c r="B441" s="420" t="s">
        <v>856</v>
      </c>
      <c r="C441" s="472"/>
    </row>
    <row r="442" spans="1:3" s="391" customFormat="1" ht="33.75" customHeight="1">
      <c r="A442" s="419"/>
      <c r="B442" s="420" t="s">
        <v>634</v>
      </c>
      <c r="C442" s="472">
        <v>0</v>
      </c>
    </row>
    <row r="443" spans="1:3" s="391" customFormat="1" ht="33.75" customHeight="1">
      <c r="A443" s="419"/>
      <c r="B443" s="420" t="s">
        <v>577</v>
      </c>
      <c r="C443" s="472">
        <v>3581</v>
      </c>
    </row>
    <row r="444" spans="1:3" s="391" customFormat="1" ht="31.5" hidden="1" customHeight="1">
      <c r="A444" s="419"/>
      <c r="B444" s="420" t="s">
        <v>940</v>
      </c>
      <c r="C444" s="472"/>
    </row>
    <row r="445" spans="1:3" s="391" customFormat="1" ht="18" hidden="1" customHeight="1">
      <c r="A445" s="419"/>
      <c r="B445" s="420" t="s">
        <v>1139</v>
      </c>
      <c r="C445" s="472"/>
    </row>
    <row r="446" spans="1:3" s="391" customFormat="1" ht="63" hidden="1" customHeight="1">
      <c r="A446" s="419"/>
      <c r="B446" s="420" t="s">
        <v>359</v>
      </c>
      <c r="C446" s="472"/>
    </row>
    <row r="447" spans="1:3" s="391" customFormat="1" ht="15.75">
      <c r="A447" s="419"/>
      <c r="B447" s="489" t="s">
        <v>501</v>
      </c>
      <c r="C447" s="473">
        <f>SUM(C452)</f>
        <v>888</v>
      </c>
    </row>
    <row r="448" spans="1:3" s="391" customFormat="1" ht="31.5" hidden="1" customHeight="1">
      <c r="A448" s="419"/>
      <c r="B448" s="420" t="s">
        <v>418</v>
      </c>
      <c r="C448" s="472"/>
    </row>
    <row r="449" spans="1:3" s="391" customFormat="1" ht="15.75" hidden="1" customHeight="1">
      <c r="A449" s="419"/>
      <c r="B449" s="420" t="s">
        <v>419</v>
      </c>
      <c r="C449" s="472"/>
    </row>
    <row r="450" spans="1:3" s="391" customFormat="1" ht="31.5" hidden="1" customHeight="1">
      <c r="A450" s="419"/>
      <c r="B450" s="420" t="s">
        <v>420</v>
      </c>
      <c r="C450" s="472"/>
    </row>
    <row r="451" spans="1:3" s="391" customFormat="1" ht="31.5" hidden="1" customHeight="1">
      <c r="A451" s="419"/>
      <c r="B451" s="420" t="s">
        <v>246</v>
      </c>
      <c r="C451" s="472"/>
    </row>
    <row r="452" spans="1:3" s="391" customFormat="1" ht="30.75" customHeight="1">
      <c r="A452" s="419"/>
      <c r="B452" s="420" t="s">
        <v>646</v>
      </c>
      <c r="C452" s="472">
        <v>888</v>
      </c>
    </row>
    <row r="453" spans="1:3" s="391" customFormat="1" ht="31.5" hidden="1" customHeight="1">
      <c r="A453" s="419"/>
      <c r="B453" s="420" t="s">
        <v>247</v>
      </c>
      <c r="C453" s="472"/>
    </row>
    <row r="454" spans="1:3" s="391" customFormat="1" ht="31.5" hidden="1" customHeight="1">
      <c r="A454" s="419"/>
      <c r="B454" s="420" t="s">
        <v>963</v>
      </c>
      <c r="C454" s="472"/>
    </row>
    <row r="455" spans="1:3" s="391" customFormat="1" ht="31.5" hidden="1" customHeight="1">
      <c r="A455" s="419"/>
      <c r="B455" s="420" t="s">
        <v>421</v>
      </c>
      <c r="C455" s="472"/>
    </row>
    <row r="456" spans="1:3" s="391" customFormat="1" ht="15.75" hidden="1" customHeight="1">
      <c r="A456" s="419"/>
      <c r="B456" s="420" t="s">
        <v>855</v>
      </c>
      <c r="C456" s="472"/>
    </row>
    <row r="457" spans="1:3" s="391" customFormat="1" ht="31.5" hidden="1" customHeight="1">
      <c r="A457" s="419"/>
      <c r="B457" s="420" t="s">
        <v>603</v>
      </c>
      <c r="C457" s="472"/>
    </row>
    <row r="458" spans="1:3" s="391" customFormat="1" ht="17.25" customHeight="1">
      <c r="A458" s="419"/>
      <c r="B458" s="489" t="s">
        <v>1009</v>
      </c>
      <c r="C458" s="473">
        <f>SUM(C471:C488)</f>
        <v>12665</v>
      </c>
    </row>
    <row r="459" spans="1:3" s="391" customFormat="1" ht="31.5" hidden="1" customHeight="1">
      <c r="A459" s="419"/>
      <c r="B459" s="423" t="s">
        <v>1217</v>
      </c>
      <c r="C459" s="472"/>
    </row>
    <row r="460" spans="1:3" s="391" customFormat="1" ht="31.5" hidden="1" customHeight="1">
      <c r="A460" s="419"/>
      <c r="B460" s="420" t="s">
        <v>470</v>
      </c>
      <c r="C460" s="472"/>
    </row>
    <row r="461" spans="1:3" s="391" customFormat="1" ht="31.5" hidden="1" customHeight="1">
      <c r="A461" s="419"/>
      <c r="B461" s="420" t="s">
        <v>100</v>
      </c>
      <c r="C461" s="472"/>
    </row>
    <row r="462" spans="1:3" s="391" customFormat="1" ht="54.75" hidden="1" customHeight="1">
      <c r="A462" s="419"/>
      <c r="B462" s="420" t="s">
        <v>1186</v>
      </c>
      <c r="C462" s="472"/>
    </row>
    <row r="463" spans="1:3" s="391" customFormat="1" ht="31.5" hidden="1" customHeight="1">
      <c r="A463" s="419"/>
      <c r="B463" s="420" t="s">
        <v>26</v>
      </c>
      <c r="C463" s="472"/>
    </row>
    <row r="464" spans="1:3" s="391" customFormat="1" ht="31.5" hidden="1" customHeight="1">
      <c r="A464" s="419"/>
      <c r="B464" s="420" t="s">
        <v>854</v>
      </c>
      <c r="C464" s="472"/>
    </row>
    <row r="465" spans="1:3" s="391" customFormat="1" ht="31.5" hidden="1" customHeight="1">
      <c r="A465" s="419"/>
      <c r="B465" s="420" t="s">
        <v>853</v>
      </c>
      <c r="C465" s="472"/>
    </row>
    <row r="466" spans="1:3" s="391" customFormat="1" ht="31.5" hidden="1" customHeight="1">
      <c r="A466" s="419"/>
      <c r="B466" s="420" t="s">
        <v>27</v>
      </c>
      <c r="C466" s="472"/>
    </row>
    <row r="467" spans="1:3" s="391" customFormat="1" ht="31.5" hidden="1" customHeight="1">
      <c r="A467" s="419"/>
      <c r="B467" s="420" t="s">
        <v>422</v>
      </c>
      <c r="C467" s="472"/>
    </row>
    <row r="468" spans="1:3" s="391" customFormat="1" ht="15.75" hidden="1" customHeight="1">
      <c r="A468" s="419"/>
      <c r="B468" s="420" t="s">
        <v>302</v>
      </c>
      <c r="C468" s="472"/>
    </row>
    <row r="469" spans="1:3" s="391" customFormat="1" ht="31.5" hidden="1" customHeight="1">
      <c r="A469" s="419"/>
      <c r="B469" s="420" t="s">
        <v>852</v>
      </c>
      <c r="C469" s="472"/>
    </row>
    <row r="470" spans="1:3" s="391" customFormat="1" ht="31.5" hidden="1" customHeight="1">
      <c r="A470" s="419"/>
      <c r="B470" s="420" t="s">
        <v>851</v>
      </c>
      <c r="C470" s="472"/>
    </row>
    <row r="471" spans="1:3" s="391" customFormat="1" ht="32.25" customHeight="1">
      <c r="A471" s="419"/>
      <c r="B471" s="422" t="s">
        <v>824</v>
      </c>
      <c r="C471" s="472">
        <v>2431</v>
      </c>
    </row>
    <row r="472" spans="1:3" s="391" customFormat="1" ht="31.5" hidden="1" customHeight="1">
      <c r="A472" s="419"/>
      <c r="B472" s="420" t="s">
        <v>977</v>
      </c>
      <c r="C472" s="472"/>
    </row>
    <row r="473" spans="1:3" s="391" customFormat="1" ht="15.75" hidden="1" customHeight="1">
      <c r="A473" s="419"/>
      <c r="B473" s="420" t="s">
        <v>1187</v>
      </c>
      <c r="C473" s="472"/>
    </row>
    <row r="474" spans="1:3" s="391" customFormat="1" ht="20.25" hidden="1" customHeight="1">
      <c r="A474" s="419"/>
      <c r="B474" s="420" t="s">
        <v>471</v>
      </c>
      <c r="C474" s="472"/>
    </row>
    <row r="475" spans="1:3" s="391" customFormat="1" ht="18" customHeight="1">
      <c r="A475" s="419"/>
      <c r="B475" s="420" t="s">
        <v>1057</v>
      </c>
      <c r="C475" s="472">
        <v>3830</v>
      </c>
    </row>
    <row r="476" spans="1:3" s="391" customFormat="1" ht="31.5" hidden="1" customHeight="1">
      <c r="A476" s="419"/>
      <c r="B476" s="417" t="s">
        <v>1188</v>
      </c>
      <c r="C476" s="472"/>
    </row>
    <row r="477" spans="1:3" s="391" customFormat="1" ht="31.5" hidden="1" customHeight="1">
      <c r="A477" s="419"/>
      <c r="B477" s="417" t="s">
        <v>504</v>
      </c>
      <c r="C477" s="472"/>
    </row>
    <row r="478" spans="1:3" s="391" customFormat="1" ht="31.5" hidden="1" customHeight="1">
      <c r="A478" s="419"/>
      <c r="B478" s="417" t="s">
        <v>505</v>
      </c>
      <c r="C478" s="472"/>
    </row>
    <row r="479" spans="1:3" s="391" customFormat="1" ht="63" hidden="1" customHeight="1">
      <c r="A479" s="419"/>
      <c r="B479" s="417" t="s">
        <v>1189</v>
      </c>
      <c r="C479" s="472"/>
    </row>
    <row r="480" spans="1:3" s="391" customFormat="1" ht="63" hidden="1" customHeight="1">
      <c r="A480" s="419"/>
      <c r="B480" s="417" t="s">
        <v>712</v>
      </c>
      <c r="C480" s="472"/>
    </row>
    <row r="481" spans="1:3" s="391" customFormat="1" ht="72.75" hidden="1" customHeight="1">
      <c r="A481" s="419"/>
      <c r="B481" s="417" t="s">
        <v>360</v>
      </c>
      <c r="C481" s="472"/>
    </row>
    <row r="482" spans="1:3" s="391" customFormat="1" ht="46.5" hidden="1" customHeight="1">
      <c r="A482" s="419"/>
      <c r="B482" s="417" t="s">
        <v>1190</v>
      </c>
      <c r="C482" s="472"/>
    </row>
    <row r="483" spans="1:3" s="391" customFormat="1" ht="31.5" hidden="1" customHeight="1">
      <c r="A483" s="419"/>
      <c r="B483" s="417" t="s">
        <v>946</v>
      </c>
      <c r="C483" s="472"/>
    </row>
    <row r="484" spans="1:3" s="391" customFormat="1" ht="44.25" hidden="1" customHeight="1">
      <c r="A484" s="419"/>
      <c r="B484" s="417" t="s">
        <v>361</v>
      </c>
      <c r="C484" s="472"/>
    </row>
    <row r="485" spans="1:3" s="391" customFormat="1" ht="47.25" hidden="1" customHeight="1">
      <c r="A485" s="419"/>
      <c r="B485" s="417" t="s">
        <v>714</v>
      </c>
      <c r="C485" s="472"/>
    </row>
    <row r="486" spans="1:3" s="391" customFormat="1" ht="31.5" hidden="1" customHeight="1">
      <c r="A486" s="419"/>
      <c r="B486" s="417" t="s">
        <v>1218</v>
      </c>
      <c r="C486" s="472"/>
    </row>
    <row r="487" spans="1:3" s="391" customFormat="1" ht="31.5" hidden="1" customHeight="1">
      <c r="A487" s="419"/>
      <c r="B487" s="417" t="s">
        <v>713</v>
      </c>
      <c r="C487" s="472"/>
    </row>
    <row r="488" spans="1:3" s="391" customFormat="1" ht="50.25" customHeight="1">
      <c r="A488" s="419"/>
      <c r="B488" s="420" t="s">
        <v>1191</v>
      </c>
      <c r="C488" s="472">
        <v>6404</v>
      </c>
    </row>
    <row r="489" spans="1:3" s="391" customFormat="1" ht="36.75" hidden="1" customHeight="1">
      <c r="A489" s="419"/>
      <c r="B489" s="420" t="s">
        <v>207</v>
      </c>
      <c r="C489" s="472"/>
    </row>
    <row r="490" spans="1:3" s="391" customFormat="1" ht="17.25" hidden="1" customHeight="1">
      <c r="A490" s="419"/>
      <c r="B490" s="420" t="s">
        <v>965</v>
      </c>
      <c r="C490" s="472"/>
    </row>
    <row r="491" spans="1:3" s="391" customFormat="1" ht="34.5" customHeight="1" collapsed="1">
      <c r="A491" s="462" t="s">
        <v>817</v>
      </c>
      <c r="B491" s="398" t="s">
        <v>1043</v>
      </c>
      <c r="C491" s="474">
        <f>C492+C573</f>
        <v>110284</v>
      </c>
    </row>
    <row r="492" spans="1:3" s="391" customFormat="1" ht="31.5" customHeight="1">
      <c r="A492" s="424"/>
      <c r="B492" s="425" t="s">
        <v>980</v>
      </c>
      <c r="C492" s="473">
        <f>C493+C497+C503+C507+C510+C519+C524+C529+C531+C536+C543+C548+C551+C556+C559+C563+C566+C569</f>
        <v>93918</v>
      </c>
    </row>
    <row r="493" spans="1:3" s="391" customFormat="1" ht="17.25" customHeight="1">
      <c r="A493" s="426"/>
      <c r="B493" s="407" t="s">
        <v>1002</v>
      </c>
      <c r="C493" s="473">
        <f>SUM(C496)</f>
        <v>7600</v>
      </c>
    </row>
    <row r="494" spans="1:3" s="391" customFormat="1" ht="33" hidden="1" customHeight="1">
      <c r="A494" s="424"/>
      <c r="B494" s="427" t="s">
        <v>144</v>
      </c>
      <c r="C494" s="472"/>
    </row>
    <row r="495" spans="1:3" s="391" customFormat="1" ht="32.25" hidden="1" customHeight="1">
      <c r="A495" s="424"/>
      <c r="B495" s="427" t="s">
        <v>1021</v>
      </c>
      <c r="C495" s="472"/>
    </row>
    <row r="496" spans="1:3" s="391" customFormat="1" ht="33" customHeight="1">
      <c r="A496" s="424"/>
      <c r="B496" s="427" t="s">
        <v>630</v>
      </c>
      <c r="C496" s="472">
        <v>7600</v>
      </c>
    </row>
    <row r="497" spans="1:3" s="391" customFormat="1" ht="15.75">
      <c r="A497" s="428"/>
      <c r="B497" s="455" t="s">
        <v>493</v>
      </c>
      <c r="C497" s="473">
        <f>SUM(C499+C500+C501)</f>
        <v>9291</v>
      </c>
    </row>
    <row r="498" spans="1:3" s="391" customFormat="1" ht="31.5" hidden="1" customHeight="1">
      <c r="A498" s="424"/>
      <c r="B498" s="427" t="s">
        <v>1022</v>
      </c>
      <c r="C498" s="472"/>
    </row>
    <row r="499" spans="1:3" s="391" customFormat="1" ht="96" customHeight="1">
      <c r="A499" s="424"/>
      <c r="B499" s="427" t="s">
        <v>839</v>
      </c>
      <c r="C499" s="472">
        <v>783</v>
      </c>
    </row>
    <row r="500" spans="1:3" s="391" customFormat="1" ht="45.75" customHeight="1">
      <c r="A500" s="429"/>
      <c r="B500" s="414" t="s">
        <v>1017</v>
      </c>
      <c r="C500" s="472">
        <v>576</v>
      </c>
    </row>
    <row r="501" spans="1:3" s="391" customFormat="1" ht="18.75" customHeight="1">
      <c r="A501" s="424"/>
      <c r="B501" s="431" t="s">
        <v>1192</v>
      </c>
      <c r="C501" s="472">
        <v>7932</v>
      </c>
    </row>
    <row r="502" spans="1:3" s="391" customFormat="1" ht="16.5" customHeight="1">
      <c r="A502" s="432"/>
      <c r="B502" s="431" t="s">
        <v>1055</v>
      </c>
      <c r="C502" s="472">
        <v>7932</v>
      </c>
    </row>
    <row r="503" spans="1:3" s="391" customFormat="1" ht="16.5" customHeight="1">
      <c r="A503" s="433"/>
      <c r="B503" s="445" t="s">
        <v>1010</v>
      </c>
      <c r="C503" s="473">
        <f>SUM(C504+C505)</f>
        <v>8000</v>
      </c>
    </row>
    <row r="504" spans="1:3" s="391" customFormat="1" ht="34.5" customHeight="1">
      <c r="A504" s="429"/>
      <c r="B504" s="414" t="s">
        <v>1036</v>
      </c>
      <c r="C504" s="472">
        <v>5000</v>
      </c>
    </row>
    <row r="505" spans="1:3" s="391" customFormat="1" ht="18.75" customHeight="1">
      <c r="A505" s="430"/>
      <c r="B505" s="431" t="s">
        <v>1018</v>
      </c>
      <c r="C505" s="472">
        <v>3000</v>
      </c>
    </row>
    <row r="506" spans="1:3" s="391" customFormat="1" ht="15.75">
      <c r="A506" s="432"/>
      <c r="B506" s="431" t="s">
        <v>1049</v>
      </c>
      <c r="C506" s="472">
        <v>3000</v>
      </c>
    </row>
    <row r="507" spans="1:3" s="391" customFormat="1" ht="18" customHeight="1">
      <c r="A507" s="435"/>
      <c r="B507" s="436" t="s">
        <v>1003</v>
      </c>
      <c r="C507" s="473">
        <f>SUM(C509)</f>
        <v>2700</v>
      </c>
    </row>
    <row r="508" spans="1:3" s="391" customFormat="1" ht="37.5" hidden="1" customHeight="1">
      <c r="A508" s="437"/>
      <c r="B508" s="414" t="s">
        <v>981</v>
      </c>
      <c r="C508" s="472"/>
    </row>
    <row r="509" spans="1:3" s="391" customFormat="1" ht="33.75" customHeight="1">
      <c r="A509" s="437"/>
      <c r="B509" s="438" t="s">
        <v>1023</v>
      </c>
      <c r="C509" s="472">
        <v>2700</v>
      </c>
    </row>
    <row r="510" spans="1:3" s="391" customFormat="1" ht="15.75">
      <c r="A510" s="439"/>
      <c r="B510" s="436" t="s">
        <v>1004</v>
      </c>
      <c r="C510" s="473">
        <f>SUM(C513)</f>
        <v>5195</v>
      </c>
    </row>
    <row r="511" spans="1:3" s="391" customFormat="1" ht="33.75" hidden="1" customHeight="1">
      <c r="A511" s="440"/>
      <c r="B511" s="414" t="s">
        <v>982</v>
      </c>
      <c r="C511" s="472"/>
    </row>
    <row r="512" spans="1:3" s="391" customFormat="1" ht="30.75" hidden="1" customHeight="1">
      <c r="A512" s="437"/>
      <c r="B512" s="414" t="s">
        <v>1145</v>
      </c>
      <c r="C512" s="472"/>
    </row>
    <row r="513" spans="1:3" s="391" customFormat="1" ht="30.75" customHeight="1">
      <c r="A513" s="437"/>
      <c r="B513" s="406" t="s">
        <v>825</v>
      </c>
      <c r="C513" s="472">
        <v>5195</v>
      </c>
    </row>
    <row r="514" spans="1:3" s="391" customFormat="1" ht="18.75" hidden="1" customHeight="1">
      <c r="A514" s="441"/>
      <c r="B514" s="436" t="s">
        <v>1005</v>
      </c>
      <c r="C514" s="472"/>
    </row>
    <row r="515" spans="1:3" s="391" customFormat="1" ht="31.5" hidden="1">
      <c r="A515" s="430"/>
      <c r="B515" s="442" t="s">
        <v>1037</v>
      </c>
      <c r="C515" s="472"/>
    </row>
    <row r="516" spans="1:3" s="391" customFormat="1" ht="15.75" hidden="1">
      <c r="A516" s="443"/>
      <c r="B516" s="431" t="s">
        <v>392</v>
      </c>
      <c r="C516" s="472"/>
    </row>
    <row r="517" spans="1:3" s="391" customFormat="1" ht="15.75" hidden="1" customHeight="1">
      <c r="A517" s="430"/>
      <c r="B517" s="431" t="s">
        <v>983</v>
      </c>
      <c r="C517" s="472"/>
    </row>
    <row r="518" spans="1:3" s="391" customFormat="1" ht="15.75" hidden="1" customHeight="1">
      <c r="A518" s="432"/>
      <c r="B518" s="431" t="s">
        <v>608</v>
      </c>
      <c r="C518" s="472"/>
    </row>
    <row r="519" spans="1:3" s="391" customFormat="1" ht="21" customHeight="1">
      <c r="A519" s="444"/>
      <c r="B519" s="445" t="s">
        <v>498</v>
      </c>
      <c r="C519" s="473">
        <f>SUM(C522+C523)</f>
        <v>842</v>
      </c>
    </row>
    <row r="520" spans="1:3" s="391" customFormat="1" ht="16.5" hidden="1" customHeight="1">
      <c r="A520" s="430"/>
      <c r="B520" s="431" t="s">
        <v>390</v>
      </c>
      <c r="C520" s="472"/>
    </row>
    <row r="521" spans="1:3" s="391" customFormat="1" ht="16.5" hidden="1" customHeight="1">
      <c r="A521" s="432"/>
      <c r="B521" s="431" t="s">
        <v>609</v>
      </c>
      <c r="C521" s="472"/>
    </row>
    <row r="522" spans="1:3" s="391" customFormat="1" ht="18.75" customHeight="1">
      <c r="A522" s="437"/>
      <c r="B522" s="414" t="s">
        <v>1019</v>
      </c>
      <c r="C522" s="472">
        <v>283</v>
      </c>
    </row>
    <row r="523" spans="1:3" s="391" customFormat="1" ht="16.5" customHeight="1">
      <c r="A523" s="440"/>
      <c r="B523" s="446" t="s">
        <v>391</v>
      </c>
      <c r="C523" s="472">
        <v>559</v>
      </c>
    </row>
    <row r="524" spans="1:3" s="391" customFormat="1" ht="20.25" customHeight="1">
      <c r="A524" s="439"/>
      <c r="B524" s="436" t="s">
        <v>1006</v>
      </c>
      <c r="C524" s="473">
        <f>SUM(C525+C526+C527)</f>
        <v>2969</v>
      </c>
    </row>
    <row r="525" spans="1:3" s="391" customFormat="1" ht="33.75" customHeight="1">
      <c r="A525" s="429"/>
      <c r="B525" s="446" t="s">
        <v>826</v>
      </c>
      <c r="C525" s="472">
        <v>1580</v>
      </c>
    </row>
    <row r="526" spans="1:3" s="391" customFormat="1" ht="31.5">
      <c r="A526" s="430"/>
      <c r="B526" s="431" t="s">
        <v>827</v>
      </c>
      <c r="C526" s="472">
        <v>990</v>
      </c>
    </row>
    <row r="527" spans="1:3" s="391" customFormat="1" ht="18" customHeight="1">
      <c r="A527" s="430"/>
      <c r="B527" s="447" t="s">
        <v>388</v>
      </c>
      <c r="C527" s="472">
        <v>399</v>
      </c>
    </row>
    <row r="528" spans="1:3" s="391" customFormat="1" ht="18" customHeight="1">
      <c r="A528" s="424"/>
      <c r="B528" s="431" t="s">
        <v>1050</v>
      </c>
      <c r="C528" s="472">
        <v>399</v>
      </c>
    </row>
    <row r="529" spans="1:3" s="391" customFormat="1" ht="15.75">
      <c r="A529" s="448"/>
      <c r="B529" s="451" t="s">
        <v>494</v>
      </c>
      <c r="C529" s="473">
        <f>SUM(C530)</f>
        <v>2541</v>
      </c>
    </row>
    <row r="530" spans="1:3" s="391" customFormat="1" ht="15.75">
      <c r="A530" s="437"/>
      <c r="B530" s="414" t="s">
        <v>984</v>
      </c>
      <c r="C530" s="472">
        <v>2541</v>
      </c>
    </row>
    <row r="531" spans="1:3" s="391" customFormat="1" ht="17.25" customHeight="1">
      <c r="A531" s="439"/>
      <c r="B531" s="436" t="s">
        <v>1007</v>
      </c>
      <c r="C531" s="473">
        <f>SUM(C532+C533+C534)</f>
        <v>11261</v>
      </c>
    </row>
    <row r="532" spans="1:3" s="391" customFormat="1" ht="30.75" customHeight="1">
      <c r="A532" s="424"/>
      <c r="B532" s="414" t="s">
        <v>828</v>
      </c>
      <c r="C532" s="472">
        <v>7348</v>
      </c>
    </row>
    <row r="533" spans="1:3" s="391" customFormat="1" ht="33.75" customHeight="1">
      <c r="A533" s="430"/>
      <c r="B533" s="431" t="s">
        <v>840</v>
      </c>
      <c r="C533" s="472">
        <v>1950</v>
      </c>
    </row>
    <row r="534" spans="1:3" s="391" customFormat="1" ht="32.25" customHeight="1">
      <c r="A534" s="424"/>
      <c r="B534" s="431" t="s">
        <v>1226</v>
      </c>
      <c r="C534" s="472">
        <v>1963</v>
      </c>
    </row>
    <row r="535" spans="1:3" s="391" customFormat="1" ht="31.5" hidden="1">
      <c r="A535" s="437"/>
      <c r="B535" s="414" t="s">
        <v>208</v>
      </c>
      <c r="C535" s="472"/>
    </row>
    <row r="536" spans="1:3" s="391" customFormat="1" ht="15.75">
      <c r="A536" s="426"/>
      <c r="B536" s="436" t="s">
        <v>499</v>
      </c>
      <c r="C536" s="473">
        <f>SUM(C537+C539+C541)</f>
        <v>6707</v>
      </c>
    </row>
    <row r="537" spans="1:3" s="391" customFormat="1" ht="16.5" customHeight="1">
      <c r="A537" s="430"/>
      <c r="B537" s="431" t="s">
        <v>985</v>
      </c>
      <c r="C537" s="472">
        <v>1646</v>
      </c>
    </row>
    <row r="538" spans="1:3" s="391" customFormat="1" ht="15.75">
      <c r="A538" s="443"/>
      <c r="B538" s="431" t="s">
        <v>1051</v>
      </c>
      <c r="C538" s="472">
        <v>1646</v>
      </c>
    </row>
    <row r="539" spans="1:3" s="391" customFormat="1" ht="34.5" customHeight="1">
      <c r="A539" s="430"/>
      <c r="B539" s="449" t="s">
        <v>829</v>
      </c>
      <c r="C539" s="472">
        <v>2216</v>
      </c>
    </row>
    <row r="540" spans="1:3" s="391" customFormat="1" ht="15.75">
      <c r="A540" s="424"/>
      <c r="B540" s="431" t="s">
        <v>1051</v>
      </c>
      <c r="C540" s="472">
        <v>2216</v>
      </c>
    </row>
    <row r="541" spans="1:3" s="391" customFormat="1" ht="18" customHeight="1">
      <c r="A541" s="424"/>
      <c r="B541" s="431" t="s">
        <v>986</v>
      </c>
      <c r="C541" s="472">
        <v>2845</v>
      </c>
    </row>
    <row r="542" spans="1:3" s="391" customFormat="1" ht="15.75">
      <c r="A542" s="432"/>
      <c r="B542" s="431" t="s">
        <v>1051</v>
      </c>
      <c r="C542" s="472">
        <v>2845</v>
      </c>
    </row>
    <row r="543" spans="1:3" s="391" customFormat="1" ht="15.75">
      <c r="A543" s="450"/>
      <c r="B543" s="451" t="s">
        <v>495</v>
      </c>
      <c r="C543" s="473">
        <f>SUM(C544+C546)</f>
        <v>2303</v>
      </c>
    </row>
    <row r="544" spans="1:3" s="391" customFormat="1" ht="18" customHeight="1">
      <c r="A544" s="430"/>
      <c r="B544" s="449" t="s">
        <v>389</v>
      </c>
      <c r="C544" s="472">
        <v>1700</v>
      </c>
    </row>
    <row r="545" spans="1:3" s="391" customFormat="1" ht="18" customHeight="1">
      <c r="A545" s="443"/>
      <c r="B545" s="431" t="s">
        <v>1052</v>
      </c>
      <c r="C545" s="472">
        <v>1700</v>
      </c>
    </row>
    <row r="546" spans="1:3" s="391" customFormat="1" ht="16.5" customHeight="1">
      <c r="A546" s="430"/>
      <c r="B546" s="431" t="s">
        <v>1193</v>
      </c>
      <c r="C546" s="472">
        <v>603</v>
      </c>
    </row>
    <row r="547" spans="1:3" s="391" customFormat="1" ht="16.5" customHeight="1">
      <c r="A547" s="424"/>
      <c r="B547" s="431" t="s">
        <v>1052</v>
      </c>
      <c r="C547" s="472">
        <v>603</v>
      </c>
    </row>
    <row r="548" spans="1:3" s="391" customFormat="1" ht="15.75">
      <c r="A548" s="435"/>
      <c r="B548" s="451" t="s">
        <v>618</v>
      </c>
      <c r="C548" s="473">
        <f>SUM(C549)</f>
        <v>3573</v>
      </c>
    </row>
    <row r="549" spans="1:3" s="391" customFormat="1" ht="33" customHeight="1">
      <c r="A549" s="424"/>
      <c r="B549" s="414" t="s">
        <v>830</v>
      </c>
      <c r="C549" s="472">
        <v>3573</v>
      </c>
    </row>
    <row r="550" spans="1:3" s="391" customFormat="1" ht="18" hidden="1" customHeight="1">
      <c r="A550" s="424"/>
      <c r="B550" s="414" t="s">
        <v>987</v>
      </c>
      <c r="C550" s="472"/>
    </row>
    <row r="551" spans="1:3" s="391" customFormat="1" ht="15.75">
      <c r="A551" s="434"/>
      <c r="B551" s="436" t="s">
        <v>500</v>
      </c>
      <c r="C551" s="473">
        <f>SUM(C554)</f>
        <v>0</v>
      </c>
    </row>
    <row r="552" spans="1:3" s="391" customFormat="1" ht="16.5" hidden="1" customHeight="1">
      <c r="A552" s="430"/>
      <c r="B552" s="431" t="s">
        <v>988</v>
      </c>
      <c r="C552" s="472"/>
    </row>
    <row r="553" spans="1:3" s="391" customFormat="1" ht="16.5" hidden="1" customHeight="1">
      <c r="A553" s="443"/>
      <c r="B553" s="431" t="s">
        <v>610</v>
      </c>
      <c r="C553" s="472"/>
    </row>
    <row r="554" spans="1:3" s="391" customFormat="1" ht="33" customHeight="1">
      <c r="A554" s="424"/>
      <c r="B554" s="431" t="s">
        <v>1024</v>
      </c>
      <c r="C554" s="472">
        <v>0</v>
      </c>
    </row>
    <row r="555" spans="1:3" s="391" customFormat="1" ht="15.75" hidden="1">
      <c r="A555" s="432"/>
      <c r="B555" s="431"/>
      <c r="C555" s="472"/>
    </row>
    <row r="556" spans="1:3" s="391" customFormat="1" ht="15.75">
      <c r="A556" s="435"/>
      <c r="B556" s="436" t="s">
        <v>1008</v>
      </c>
      <c r="C556" s="473">
        <f>SUM(C557)</f>
        <v>0</v>
      </c>
    </row>
    <row r="557" spans="1:3" s="391" customFormat="1" ht="31.5">
      <c r="A557" s="424"/>
      <c r="B557" s="414" t="s">
        <v>1025</v>
      </c>
      <c r="C557" s="472">
        <v>0</v>
      </c>
    </row>
    <row r="558" spans="1:3" s="391" customFormat="1" ht="47.25" hidden="1">
      <c r="A558" s="424"/>
      <c r="B558" s="414" t="s">
        <v>209</v>
      </c>
      <c r="C558" s="472"/>
    </row>
    <row r="559" spans="1:3" s="391" customFormat="1" ht="15.75">
      <c r="A559" s="434"/>
      <c r="B559" s="436" t="s">
        <v>496</v>
      </c>
      <c r="C559" s="473">
        <f>SUM(C560+C562)</f>
        <v>18966</v>
      </c>
    </row>
    <row r="560" spans="1:3" s="391" customFormat="1" ht="31.5">
      <c r="A560" s="430"/>
      <c r="B560" s="431" t="s">
        <v>1140</v>
      </c>
      <c r="C560" s="472">
        <v>18000</v>
      </c>
    </row>
    <row r="561" spans="1:3" s="391" customFormat="1" ht="15.75">
      <c r="A561" s="432"/>
      <c r="B561" s="431" t="s">
        <v>1058</v>
      </c>
      <c r="C561" s="472">
        <v>18000</v>
      </c>
    </row>
    <row r="562" spans="1:3" s="391" customFormat="1" ht="33.75" customHeight="1">
      <c r="A562" s="424"/>
      <c r="B562" s="414" t="s">
        <v>831</v>
      </c>
      <c r="C562" s="472">
        <v>966</v>
      </c>
    </row>
    <row r="563" spans="1:3" s="391" customFormat="1" ht="15.75">
      <c r="A563" s="452"/>
      <c r="B563" s="451" t="s">
        <v>497</v>
      </c>
      <c r="C563" s="473">
        <f>SUM(C564)</f>
        <v>5000</v>
      </c>
    </row>
    <row r="564" spans="1:3" s="391" customFormat="1" ht="18" customHeight="1">
      <c r="A564" s="453"/>
      <c r="B564" s="431" t="s">
        <v>989</v>
      </c>
      <c r="C564" s="472">
        <v>5000</v>
      </c>
    </row>
    <row r="565" spans="1:3" s="391" customFormat="1" ht="18" customHeight="1">
      <c r="A565" s="454"/>
      <c r="B565" s="431" t="s">
        <v>1053</v>
      </c>
      <c r="C565" s="472">
        <v>5000</v>
      </c>
    </row>
    <row r="566" spans="1:3" s="391" customFormat="1" ht="18.75" customHeight="1">
      <c r="A566" s="452"/>
      <c r="B566" s="436" t="s">
        <v>501</v>
      </c>
      <c r="C566" s="473">
        <f>SUM(C567)</f>
        <v>1991</v>
      </c>
    </row>
    <row r="567" spans="1:3" s="391" customFormat="1" ht="18.75" customHeight="1">
      <c r="A567" s="430"/>
      <c r="B567" s="431" t="s">
        <v>990</v>
      </c>
      <c r="C567" s="472">
        <v>1991</v>
      </c>
    </row>
    <row r="568" spans="1:3" s="391" customFormat="1" ht="18.75" customHeight="1">
      <c r="A568" s="432"/>
      <c r="B568" s="431" t="s">
        <v>1054</v>
      </c>
      <c r="C568" s="472">
        <v>1991</v>
      </c>
    </row>
    <row r="569" spans="1:3" s="391" customFormat="1" ht="18.75" customHeight="1">
      <c r="A569" s="435"/>
      <c r="B569" s="436" t="s">
        <v>1009</v>
      </c>
      <c r="C569" s="473">
        <f>SUM(C570+C571)</f>
        <v>4979</v>
      </c>
    </row>
    <row r="570" spans="1:3" s="391" customFormat="1" ht="32.25" customHeight="1">
      <c r="A570" s="414"/>
      <c r="B570" s="414" t="s">
        <v>1038</v>
      </c>
      <c r="C570" s="472">
        <v>4600</v>
      </c>
    </row>
    <row r="571" spans="1:3" s="391" customFormat="1" ht="31.5" customHeight="1">
      <c r="A571" s="414"/>
      <c r="B571" s="414" t="s">
        <v>1064</v>
      </c>
      <c r="C571" s="472">
        <v>379</v>
      </c>
    </row>
    <row r="572" spans="1:3" s="391" customFormat="1" ht="16.5" hidden="1" customHeight="1">
      <c r="A572" s="414"/>
      <c r="B572" s="414" t="s">
        <v>1219</v>
      </c>
      <c r="C572" s="472"/>
    </row>
    <row r="573" spans="1:3" s="391" customFormat="1" ht="33" customHeight="1">
      <c r="A573" s="428"/>
      <c r="B573" s="455" t="s">
        <v>991</v>
      </c>
      <c r="C573" s="473">
        <f>C574+C586+C593+C599+C603+C607+C613+C617+C623+C628+C633+C636+C641+C645+C649+C653+C659</f>
        <v>16366</v>
      </c>
    </row>
    <row r="574" spans="1:3" s="391" customFormat="1" ht="15.75">
      <c r="A574" s="426"/>
      <c r="B574" s="436" t="s">
        <v>493</v>
      </c>
      <c r="C574" s="473">
        <f>SUM(C576:C585)</f>
        <v>809</v>
      </c>
    </row>
    <row r="575" spans="1:3" s="391" customFormat="1" ht="15.75" hidden="1">
      <c r="A575" s="424"/>
      <c r="B575" s="414" t="s">
        <v>992</v>
      </c>
      <c r="C575" s="472"/>
    </row>
    <row r="576" spans="1:3" s="391" customFormat="1" ht="15.75">
      <c r="A576" s="424"/>
      <c r="B576" s="414" t="s">
        <v>993</v>
      </c>
      <c r="C576" s="472">
        <v>81</v>
      </c>
    </row>
    <row r="577" spans="1:3" s="391" customFormat="1" ht="15.75">
      <c r="A577" s="424"/>
      <c r="B577" s="414" t="s">
        <v>994</v>
      </c>
      <c r="C577" s="472">
        <v>195</v>
      </c>
    </row>
    <row r="578" spans="1:3" s="391" customFormat="1" ht="15.75">
      <c r="A578" s="424"/>
      <c r="B578" s="414" t="s">
        <v>995</v>
      </c>
      <c r="C578" s="472">
        <v>76</v>
      </c>
    </row>
    <row r="579" spans="1:3" s="391" customFormat="1" ht="15.75">
      <c r="A579" s="424"/>
      <c r="B579" s="414" t="s">
        <v>996</v>
      </c>
      <c r="C579" s="472">
        <v>96</v>
      </c>
    </row>
    <row r="580" spans="1:3" s="391" customFormat="1" ht="15.75" hidden="1">
      <c r="A580" s="424"/>
      <c r="B580" s="414" t="s">
        <v>199</v>
      </c>
      <c r="C580" s="472"/>
    </row>
    <row r="581" spans="1:3" s="391" customFormat="1" ht="15.75">
      <c r="A581" s="424"/>
      <c r="B581" s="414" t="s">
        <v>200</v>
      </c>
      <c r="C581" s="472">
        <v>127</v>
      </c>
    </row>
    <row r="582" spans="1:3" s="391" customFormat="1" ht="15.75" hidden="1">
      <c r="A582" s="424"/>
      <c r="B582" s="414" t="s">
        <v>171</v>
      </c>
      <c r="C582" s="472"/>
    </row>
    <row r="583" spans="1:3" s="391" customFormat="1" ht="15.75" hidden="1">
      <c r="A583" s="424"/>
      <c r="B583" s="414" t="s">
        <v>201</v>
      </c>
      <c r="C583" s="472"/>
    </row>
    <row r="584" spans="1:3" s="391" customFormat="1" ht="15.75">
      <c r="A584" s="424"/>
      <c r="B584" s="414" t="s">
        <v>202</v>
      </c>
      <c r="C584" s="472">
        <v>101</v>
      </c>
    </row>
    <row r="585" spans="1:3" s="391" customFormat="1" ht="15.75">
      <c r="A585" s="424"/>
      <c r="B585" s="414" t="s">
        <v>203</v>
      </c>
      <c r="C585" s="472">
        <v>133</v>
      </c>
    </row>
    <row r="586" spans="1:3" s="391" customFormat="1" ht="15.75">
      <c r="A586" s="426"/>
      <c r="B586" s="436" t="s">
        <v>502</v>
      </c>
      <c r="C586" s="473">
        <f>SUM(C587:C590)</f>
        <v>813</v>
      </c>
    </row>
    <row r="587" spans="1:3" s="391" customFormat="1" ht="15.75">
      <c r="A587" s="424"/>
      <c r="B587" s="414" t="s">
        <v>172</v>
      </c>
      <c r="C587" s="472">
        <v>194</v>
      </c>
    </row>
    <row r="588" spans="1:3" s="391" customFormat="1" ht="15.75">
      <c r="A588" s="424"/>
      <c r="B588" s="414" t="s">
        <v>173</v>
      </c>
      <c r="C588" s="472">
        <v>236</v>
      </c>
    </row>
    <row r="589" spans="1:3" s="391" customFormat="1" ht="15.75">
      <c r="A589" s="424"/>
      <c r="B589" s="414" t="s">
        <v>425</v>
      </c>
      <c r="C589" s="472">
        <v>235</v>
      </c>
    </row>
    <row r="590" spans="1:3" s="391" customFormat="1" ht="15.75">
      <c r="A590" s="424"/>
      <c r="B590" s="414" t="s">
        <v>174</v>
      </c>
      <c r="C590" s="472">
        <v>148</v>
      </c>
    </row>
    <row r="591" spans="1:3" s="391" customFormat="1" ht="15.75" hidden="1">
      <c r="A591" s="428"/>
      <c r="B591" s="436" t="s">
        <v>426</v>
      </c>
      <c r="C591" s="472"/>
    </row>
    <row r="592" spans="1:3" s="391" customFormat="1" ht="15.75" hidden="1">
      <c r="A592" s="424"/>
      <c r="B592" s="414" t="s">
        <v>175</v>
      </c>
      <c r="C592" s="472"/>
    </row>
    <row r="593" spans="1:3" s="391" customFormat="1" ht="15.75">
      <c r="A593" s="426"/>
      <c r="B593" s="436" t="s">
        <v>1004</v>
      </c>
      <c r="C593" s="473">
        <f>SUM(C594:C598)</f>
        <v>1198</v>
      </c>
    </row>
    <row r="594" spans="1:3" s="391" customFormat="1" ht="15.75">
      <c r="A594" s="456"/>
      <c r="B594" s="414" t="s">
        <v>1059</v>
      </c>
      <c r="C594" s="472">
        <v>437</v>
      </c>
    </row>
    <row r="595" spans="1:3" s="391" customFormat="1" ht="15.75">
      <c r="A595" s="456"/>
      <c r="B595" s="414" t="s">
        <v>108</v>
      </c>
      <c r="C595" s="472">
        <v>275</v>
      </c>
    </row>
    <row r="596" spans="1:3" s="391" customFormat="1" ht="15.75">
      <c r="A596" s="456"/>
      <c r="B596" s="414" t="s">
        <v>109</v>
      </c>
      <c r="C596" s="472">
        <v>201</v>
      </c>
    </row>
    <row r="597" spans="1:3" s="391" customFormat="1" ht="15.75">
      <c r="A597" s="456"/>
      <c r="B597" s="414" t="s">
        <v>110</v>
      </c>
      <c r="C597" s="472">
        <v>156</v>
      </c>
    </row>
    <row r="598" spans="1:3" s="391" customFormat="1" ht="15.75">
      <c r="A598" s="456"/>
      <c r="B598" s="414" t="s">
        <v>111</v>
      </c>
      <c r="C598" s="472">
        <v>129</v>
      </c>
    </row>
    <row r="599" spans="1:3" s="391" customFormat="1" ht="15.75">
      <c r="A599" s="426"/>
      <c r="B599" s="436" t="s">
        <v>1005</v>
      </c>
      <c r="C599" s="473">
        <f>SUM(C600)</f>
        <v>684</v>
      </c>
    </row>
    <row r="600" spans="1:3" s="391" customFormat="1" ht="15.75">
      <c r="A600" s="456"/>
      <c r="B600" s="414" t="s">
        <v>1146</v>
      </c>
      <c r="C600" s="472">
        <v>684</v>
      </c>
    </row>
    <row r="601" spans="1:3" s="391" customFormat="1" ht="15.75" hidden="1" customHeight="1">
      <c r="A601" s="456"/>
      <c r="B601" s="414" t="s">
        <v>113</v>
      </c>
      <c r="C601" s="472"/>
    </row>
    <row r="602" spans="1:3" s="391" customFormat="1" ht="15.75" hidden="1" customHeight="1">
      <c r="A602" s="456"/>
      <c r="B602" s="414" t="s">
        <v>114</v>
      </c>
      <c r="C602" s="472"/>
    </row>
    <row r="603" spans="1:3" s="391" customFormat="1" ht="15.75">
      <c r="A603" s="426"/>
      <c r="B603" s="445" t="s">
        <v>498</v>
      </c>
      <c r="C603" s="473">
        <f>SUM(C604:C606)</f>
        <v>827</v>
      </c>
    </row>
    <row r="604" spans="1:3" s="391" customFormat="1" ht="15.75">
      <c r="A604" s="456"/>
      <c r="B604" s="414" t="s">
        <v>115</v>
      </c>
      <c r="C604" s="472">
        <v>399</v>
      </c>
    </row>
    <row r="605" spans="1:3" s="391" customFormat="1" ht="15.75">
      <c r="A605" s="456"/>
      <c r="B605" s="414" t="s">
        <v>116</v>
      </c>
      <c r="C605" s="472">
        <v>371</v>
      </c>
    </row>
    <row r="606" spans="1:3" s="391" customFormat="1" ht="15.75">
      <c r="A606" s="457"/>
      <c r="B606" s="491" t="s">
        <v>117</v>
      </c>
      <c r="C606" s="472">
        <v>57</v>
      </c>
    </row>
    <row r="607" spans="1:3" s="391" customFormat="1" ht="15.75">
      <c r="A607" s="426"/>
      <c r="B607" s="436" t="s">
        <v>1006</v>
      </c>
      <c r="C607" s="473">
        <f>SUM(C608:C612)</f>
        <v>642</v>
      </c>
    </row>
    <row r="608" spans="1:3" s="391" customFormat="1" ht="15.75">
      <c r="A608" s="456"/>
      <c r="B608" s="414" t="s">
        <v>118</v>
      </c>
      <c r="C608" s="472">
        <v>154</v>
      </c>
    </row>
    <row r="609" spans="1:3" s="391" customFormat="1" ht="15.75">
      <c r="A609" s="456"/>
      <c r="B609" s="414" t="s">
        <v>119</v>
      </c>
      <c r="C609" s="472">
        <v>148</v>
      </c>
    </row>
    <row r="610" spans="1:3" s="391" customFormat="1" ht="15.75">
      <c r="A610" s="456"/>
      <c r="B610" s="414" t="s">
        <v>112</v>
      </c>
      <c r="C610" s="472">
        <v>225</v>
      </c>
    </row>
    <row r="611" spans="1:3" s="391" customFormat="1" ht="15.75">
      <c r="A611" s="456"/>
      <c r="B611" s="414" t="s">
        <v>120</v>
      </c>
      <c r="C611" s="472">
        <v>89</v>
      </c>
    </row>
    <row r="612" spans="1:3" s="391" customFormat="1" ht="15.75">
      <c r="A612" s="456"/>
      <c r="B612" s="414" t="s">
        <v>121</v>
      </c>
      <c r="C612" s="472">
        <v>26</v>
      </c>
    </row>
    <row r="613" spans="1:3" s="391" customFormat="1" ht="15.75">
      <c r="A613" s="426"/>
      <c r="B613" s="436" t="s">
        <v>494</v>
      </c>
      <c r="C613" s="473">
        <f>SUM(C614:C616)</f>
        <v>920</v>
      </c>
    </row>
    <row r="614" spans="1:3" s="391" customFormat="1" ht="15.75">
      <c r="A614" s="456"/>
      <c r="B614" s="414" t="s">
        <v>122</v>
      </c>
      <c r="C614" s="472">
        <v>418</v>
      </c>
    </row>
    <row r="615" spans="1:3" s="391" customFormat="1" ht="15.75">
      <c r="A615" s="456"/>
      <c r="B615" s="414" t="s">
        <v>123</v>
      </c>
      <c r="C615" s="472">
        <v>230</v>
      </c>
    </row>
    <row r="616" spans="1:3" s="391" customFormat="1" ht="15.75">
      <c r="A616" s="456"/>
      <c r="B616" s="414" t="s">
        <v>124</v>
      </c>
      <c r="C616" s="472">
        <v>272</v>
      </c>
    </row>
    <row r="617" spans="1:3" s="391" customFormat="1" ht="16.5" customHeight="1">
      <c r="A617" s="426"/>
      <c r="B617" s="455" t="s">
        <v>1007</v>
      </c>
      <c r="C617" s="473">
        <f>SUM(C618:C622)</f>
        <v>1115</v>
      </c>
    </row>
    <row r="618" spans="1:3" s="391" customFormat="1" ht="15.75">
      <c r="A618" s="456"/>
      <c r="B618" s="414" t="s">
        <v>176</v>
      </c>
      <c r="C618" s="472">
        <v>276</v>
      </c>
    </row>
    <row r="619" spans="1:3" s="391" customFormat="1" ht="15.75">
      <c r="A619" s="456"/>
      <c r="B619" s="414" t="s">
        <v>114</v>
      </c>
      <c r="C619" s="472">
        <v>217</v>
      </c>
    </row>
    <row r="620" spans="1:3" s="391" customFormat="1" ht="15.75">
      <c r="A620" s="456"/>
      <c r="B620" s="414" t="s">
        <v>125</v>
      </c>
      <c r="C620" s="472">
        <v>199</v>
      </c>
    </row>
    <row r="621" spans="1:3" s="391" customFormat="1" ht="15.75">
      <c r="A621" s="424"/>
      <c r="B621" s="414" t="s">
        <v>126</v>
      </c>
      <c r="C621" s="472">
        <v>217</v>
      </c>
    </row>
    <row r="622" spans="1:3" s="391" customFormat="1" ht="15.75">
      <c r="A622" s="424"/>
      <c r="B622" s="414" t="s">
        <v>127</v>
      </c>
      <c r="C622" s="472">
        <v>206</v>
      </c>
    </row>
    <row r="623" spans="1:3" s="391" customFormat="1" ht="15.75">
      <c r="A623" s="426"/>
      <c r="B623" s="436" t="s">
        <v>499</v>
      </c>
      <c r="C623" s="473">
        <f>SUM(C624:C627)</f>
        <v>722</v>
      </c>
    </row>
    <row r="624" spans="1:3" s="391" customFormat="1" ht="15.75">
      <c r="A624" s="424"/>
      <c r="B624" s="414" t="s">
        <v>128</v>
      </c>
      <c r="C624" s="472">
        <v>231</v>
      </c>
    </row>
    <row r="625" spans="1:3" s="391" customFormat="1" ht="15.75">
      <c r="A625" s="424"/>
      <c r="B625" s="414" t="s">
        <v>129</v>
      </c>
      <c r="C625" s="472">
        <v>281</v>
      </c>
    </row>
    <row r="626" spans="1:3" s="391" customFormat="1" ht="15.75">
      <c r="A626" s="424"/>
      <c r="B626" s="414" t="s">
        <v>177</v>
      </c>
      <c r="C626" s="472">
        <v>31</v>
      </c>
    </row>
    <row r="627" spans="1:3" s="391" customFormat="1" ht="15.75">
      <c r="A627" s="424"/>
      <c r="B627" s="414" t="s">
        <v>130</v>
      </c>
      <c r="C627" s="472">
        <v>179</v>
      </c>
    </row>
    <row r="628" spans="1:3" s="391" customFormat="1" ht="15.75">
      <c r="A628" s="426"/>
      <c r="B628" s="436" t="s">
        <v>495</v>
      </c>
      <c r="C628" s="473">
        <f>SUM(C629:C632)</f>
        <v>695</v>
      </c>
    </row>
    <row r="629" spans="1:3" s="391" customFormat="1" ht="15.75">
      <c r="A629" s="424"/>
      <c r="B629" s="414" t="s">
        <v>178</v>
      </c>
      <c r="C629" s="472">
        <v>285</v>
      </c>
    </row>
    <row r="630" spans="1:3" s="391" customFormat="1" ht="15.75">
      <c r="A630" s="424"/>
      <c r="B630" s="414" t="s">
        <v>131</v>
      </c>
      <c r="C630" s="472">
        <v>149</v>
      </c>
    </row>
    <row r="631" spans="1:3" s="391" customFormat="1" ht="15.75">
      <c r="A631" s="424"/>
      <c r="B631" s="414" t="s">
        <v>132</v>
      </c>
      <c r="C631" s="472">
        <v>93</v>
      </c>
    </row>
    <row r="632" spans="1:3" s="391" customFormat="1" ht="15.75">
      <c r="A632" s="424"/>
      <c r="B632" s="414" t="s">
        <v>133</v>
      </c>
      <c r="C632" s="472">
        <v>168</v>
      </c>
    </row>
    <row r="633" spans="1:3" s="391" customFormat="1" ht="15.75">
      <c r="A633" s="426"/>
      <c r="B633" s="436" t="s">
        <v>618</v>
      </c>
      <c r="C633" s="473">
        <f>SUM(C634:C635)</f>
        <v>936</v>
      </c>
    </row>
    <row r="634" spans="1:3" s="391" customFormat="1" ht="15.75">
      <c r="A634" s="456"/>
      <c r="B634" s="414" t="s">
        <v>134</v>
      </c>
      <c r="C634" s="472">
        <v>264</v>
      </c>
    </row>
    <row r="635" spans="1:3" s="391" customFormat="1" ht="15.75">
      <c r="A635" s="456"/>
      <c r="B635" s="414" t="s">
        <v>135</v>
      </c>
      <c r="C635" s="472">
        <v>672</v>
      </c>
    </row>
    <row r="636" spans="1:3" s="391" customFormat="1" ht="15.75">
      <c r="A636" s="426"/>
      <c r="B636" s="436" t="s">
        <v>500</v>
      </c>
      <c r="C636" s="473">
        <f>SUM(C637:C640)</f>
        <v>1454</v>
      </c>
    </row>
    <row r="637" spans="1:3" s="391" customFormat="1" ht="15.75">
      <c r="A637" s="456"/>
      <c r="B637" s="414" t="s">
        <v>136</v>
      </c>
      <c r="C637" s="472">
        <v>577</v>
      </c>
    </row>
    <row r="638" spans="1:3" s="391" customFormat="1" ht="15.75">
      <c r="A638" s="456"/>
      <c r="B638" s="414" t="s">
        <v>993</v>
      </c>
      <c r="C638" s="472">
        <v>385</v>
      </c>
    </row>
    <row r="639" spans="1:3" s="391" customFormat="1" ht="15.75">
      <c r="A639" s="456"/>
      <c r="B639" s="414" t="s">
        <v>137</v>
      </c>
      <c r="C639" s="472">
        <v>297</v>
      </c>
    </row>
    <row r="640" spans="1:3" s="391" customFormat="1" ht="15.75">
      <c r="A640" s="456"/>
      <c r="B640" s="414" t="s">
        <v>200</v>
      </c>
      <c r="C640" s="472">
        <v>195</v>
      </c>
    </row>
    <row r="641" spans="1:3" s="391" customFormat="1" ht="15.75">
      <c r="A641" s="426"/>
      <c r="B641" s="436" t="s">
        <v>1008</v>
      </c>
      <c r="C641" s="473">
        <f>SUM(C642:C644)</f>
        <v>991</v>
      </c>
    </row>
    <row r="642" spans="1:3" s="391" customFormat="1" ht="15.75">
      <c r="A642" s="456"/>
      <c r="B642" s="414" t="s">
        <v>1060</v>
      </c>
      <c r="C642" s="472">
        <v>483</v>
      </c>
    </row>
    <row r="643" spans="1:3" s="391" customFormat="1" ht="15.75">
      <c r="A643" s="456"/>
      <c r="B643" s="414" t="s">
        <v>179</v>
      </c>
      <c r="C643" s="472">
        <v>0</v>
      </c>
    </row>
    <row r="644" spans="1:3" s="391" customFormat="1" ht="15.75">
      <c r="A644" s="456"/>
      <c r="B644" s="414" t="s">
        <v>1061</v>
      </c>
      <c r="C644" s="472">
        <v>508</v>
      </c>
    </row>
    <row r="645" spans="1:3" s="391" customFormat="1" ht="15.75">
      <c r="A645" s="457"/>
      <c r="B645" s="436" t="s">
        <v>496</v>
      </c>
      <c r="C645" s="473">
        <f>SUM(C646:C648)</f>
        <v>861</v>
      </c>
    </row>
    <row r="646" spans="1:3" s="391" customFormat="1" ht="15.75">
      <c r="A646" s="456"/>
      <c r="B646" s="414" t="s">
        <v>180</v>
      </c>
      <c r="C646" s="472">
        <v>150</v>
      </c>
    </row>
    <row r="647" spans="1:3" s="391" customFormat="1" ht="15.75">
      <c r="A647" s="456"/>
      <c r="B647" s="414" t="s">
        <v>343</v>
      </c>
      <c r="C647" s="472">
        <v>195</v>
      </c>
    </row>
    <row r="648" spans="1:3" s="391" customFormat="1" ht="15.75">
      <c r="A648" s="456"/>
      <c r="B648" s="414" t="s">
        <v>139</v>
      </c>
      <c r="C648" s="472">
        <v>516</v>
      </c>
    </row>
    <row r="649" spans="1:3" s="391" customFormat="1" ht="15.75">
      <c r="A649" s="426"/>
      <c r="B649" s="436" t="s">
        <v>497</v>
      </c>
      <c r="C649" s="473">
        <f>SUM(C650:C652)</f>
        <v>1607</v>
      </c>
    </row>
    <row r="650" spans="1:3" s="391" customFormat="1" ht="15.75">
      <c r="A650" s="456"/>
      <c r="B650" s="414" t="s">
        <v>427</v>
      </c>
      <c r="C650" s="472">
        <v>435</v>
      </c>
    </row>
    <row r="651" spans="1:3" s="391" customFormat="1" ht="15.75">
      <c r="A651" s="456"/>
      <c r="B651" s="414" t="s">
        <v>140</v>
      </c>
      <c r="C651" s="472">
        <v>277</v>
      </c>
    </row>
    <row r="652" spans="1:3" s="391" customFormat="1" ht="15.75">
      <c r="A652" s="456"/>
      <c r="B652" s="414" t="s">
        <v>141</v>
      </c>
      <c r="C652" s="472">
        <v>895</v>
      </c>
    </row>
    <row r="653" spans="1:3" s="391" customFormat="1" ht="15.75">
      <c r="A653" s="457"/>
      <c r="B653" s="436" t="s">
        <v>501</v>
      </c>
      <c r="C653" s="473">
        <f>SUM(C654:C658)</f>
        <v>831</v>
      </c>
    </row>
    <row r="654" spans="1:3" s="391" customFormat="1" ht="15.75">
      <c r="A654" s="456"/>
      <c r="B654" s="414" t="s">
        <v>133</v>
      </c>
      <c r="C654" s="472">
        <v>185</v>
      </c>
    </row>
    <row r="655" spans="1:3" s="391" customFormat="1" ht="15.75">
      <c r="A655" s="456"/>
      <c r="B655" s="414" t="s">
        <v>142</v>
      </c>
      <c r="C655" s="472">
        <v>0</v>
      </c>
    </row>
    <row r="656" spans="1:3" s="391" customFormat="1" ht="15.75">
      <c r="A656" s="456"/>
      <c r="B656" s="414" t="s">
        <v>143</v>
      </c>
      <c r="C656" s="472">
        <v>145</v>
      </c>
    </row>
    <row r="657" spans="1:3" s="391" customFormat="1" ht="15.75">
      <c r="A657" s="456"/>
      <c r="B657" s="414" t="s">
        <v>427</v>
      </c>
      <c r="C657" s="472">
        <v>430</v>
      </c>
    </row>
    <row r="658" spans="1:3" s="391" customFormat="1" ht="15.75">
      <c r="A658" s="456"/>
      <c r="B658" s="414" t="s">
        <v>182</v>
      </c>
      <c r="C658" s="472">
        <v>71</v>
      </c>
    </row>
    <row r="659" spans="1:3" s="391" customFormat="1" ht="15.75">
      <c r="A659" s="457"/>
      <c r="B659" s="436" t="s">
        <v>1009</v>
      </c>
      <c r="C659" s="473">
        <f>SUM(C660:C666)</f>
        <v>1261</v>
      </c>
    </row>
    <row r="660" spans="1:3" s="391" customFormat="1" ht="15.75">
      <c r="A660" s="456"/>
      <c r="B660" s="414" t="s">
        <v>138</v>
      </c>
      <c r="C660" s="472">
        <v>247</v>
      </c>
    </row>
    <row r="661" spans="1:3" s="391" customFormat="1" ht="15.75">
      <c r="A661" s="456"/>
      <c r="B661" s="414" t="s">
        <v>181</v>
      </c>
      <c r="C661" s="472">
        <v>72</v>
      </c>
    </row>
    <row r="662" spans="1:3" s="391" customFormat="1" ht="15.75">
      <c r="A662" s="456"/>
      <c r="B662" s="414" t="s">
        <v>152</v>
      </c>
      <c r="C662" s="472">
        <v>201</v>
      </c>
    </row>
    <row r="663" spans="1:3" s="391" customFormat="1" ht="15.75">
      <c r="A663" s="456"/>
      <c r="B663" s="414" t="s">
        <v>153</v>
      </c>
      <c r="C663" s="472">
        <v>59</v>
      </c>
    </row>
    <row r="664" spans="1:3" s="391" customFormat="1" ht="15.75">
      <c r="A664" s="456"/>
      <c r="B664" s="414" t="s">
        <v>154</v>
      </c>
      <c r="C664" s="472">
        <v>341</v>
      </c>
    </row>
    <row r="665" spans="1:3" s="391" customFormat="1" ht="15.75">
      <c r="A665" s="456"/>
      <c r="B665" s="414" t="s">
        <v>155</v>
      </c>
      <c r="C665" s="472">
        <v>81</v>
      </c>
    </row>
    <row r="666" spans="1:3" s="391" customFormat="1" ht="15.75">
      <c r="A666" s="456"/>
      <c r="B666" s="414" t="s">
        <v>412</v>
      </c>
      <c r="C666" s="472">
        <v>260</v>
      </c>
    </row>
    <row r="667" spans="1:3" s="391" customFormat="1" ht="17.25" customHeight="1">
      <c r="A667" s="465" t="s">
        <v>818</v>
      </c>
      <c r="B667" s="492" t="s">
        <v>615</v>
      </c>
      <c r="C667" s="474">
        <f>C668+C669</f>
        <v>1737</v>
      </c>
    </row>
    <row r="668" spans="1:3" s="391" customFormat="1" ht="63" customHeight="1">
      <c r="A668" s="456"/>
      <c r="B668" s="477" t="s">
        <v>841</v>
      </c>
      <c r="C668" s="472">
        <v>0</v>
      </c>
    </row>
    <row r="669" spans="1:3" s="391" customFormat="1" ht="48" customHeight="1">
      <c r="A669" s="456"/>
      <c r="B669" s="478" t="s">
        <v>617</v>
      </c>
      <c r="C669" s="472">
        <v>1737</v>
      </c>
    </row>
    <row r="670" spans="1:3" s="459" customFormat="1" ht="22.5" customHeight="1">
      <c r="A670" s="458"/>
      <c r="B670" s="493" t="s">
        <v>210</v>
      </c>
      <c r="C670" s="476">
        <f>C8+C92</f>
        <v>3142023</v>
      </c>
    </row>
    <row r="671" spans="1:3" hidden="1">
      <c r="B671" s="494" t="s">
        <v>625</v>
      </c>
    </row>
    <row r="672" spans="1:3" hidden="1">
      <c r="B672" s="494" t="s">
        <v>626</v>
      </c>
    </row>
    <row r="673" spans="2:2" hidden="1">
      <c r="B673" s="494" t="s">
        <v>628</v>
      </c>
    </row>
    <row r="674" spans="2:2" hidden="1">
      <c r="B674" s="494" t="s">
        <v>627</v>
      </c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7">
    <mergeCell ref="A1:C1"/>
    <mergeCell ref="A2:C2"/>
    <mergeCell ref="A3:C3"/>
    <mergeCell ref="A92:B92"/>
    <mergeCell ref="A82:A83"/>
    <mergeCell ref="A8:B8"/>
    <mergeCell ref="A5:C5"/>
  </mergeCells>
  <phoneticPr fontId="39" type="noConversion"/>
  <printOptions horizontalCentered="1"/>
  <pageMargins left="0.98425196850393704" right="0.19685039370078741" top="0.78740157480314965" bottom="0.59055118110236227" header="0.39370078740157483" footer="0.31496062992125984"/>
  <pageSetup paperSize="9" fitToHeight="9" orientation="portrait" r:id="rId3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540</v>
      </c>
    </row>
    <row r="2" spans="1:3" s="248" customFormat="1" ht="37.5" customHeight="1">
      <c r="A2" s="251"/>
      <c r="B2" s="523" t="s">
        <v>16</v>
      </c>
      <c r="C2" s="523"/>
    </row>
    <row r="3" spans="1:3" s="255" customFormat="1" ht="31.5">
      <c r="A3" s="209" t="s">
        <v>745</v>
      </c>
      <c r="B3" s="247" t="s">
        <v>746</v>
      </c>
      <c r="C3" s="209" t="s">
        <v>659</v>
      </c>
    </row>
    <row r="4" spans="1:3" s="199" customFormat="1" ht="18.75">
      <c r="A4" s="524" t="s">
        <v>560</v>
      </c>
      <c r="B4" s="524"/>
      <c r="C4" s="524"/>
    </row>
    <row r="5" spans="1:3" s="199" customFormat="1" ht="18.75">
      <c r="A5" s="256">
        <v>1</v>
      </c>
      <c r="B5" s="221" t="s">
        <v>507</v>
      </c>
      <c r="C5" s="294"/>
    </row>
    <row r="6" spans="1:3" s="199" customFormat="1" ht="37.5">
      <c r="A6" s="210"/>
      <c r="B6" s="222" t="s">
        <v>952</v>
      </c>
      <c r="C6" s="295">
        <v>14000</v>
      </c>
    </row>
    <row r="7" spans="1:3" s="199" customFormat="1" ht="18.75">
      <c r="A7" s="257"/>
      <c r="B7" s="223" t="s">
        <v>764</v>
      </c>
      <c r="C7" s="296">
        <f>SUM(C6:C6)</f>
        <v>14000</v>
      </c>
    </row>
    <row r="8" spans="1:3" s="199" customFormat="1" ht="18.75">
      <c r="A8" s="257">
        <v>2</v>
      </c>
      <c r="B8" s="221" t="s">
        <v>765</v>
      </c>
      <c r="C8" s="294"/>
    </row>
    <row r="9" spans="1:3" s="199" customFormat="1" ht="37.5">
      <c r="A9" s="210"/>
      <c r="B9" s="222" t="s">
        <v>920</v>
      </c>
      <c r="C9" s="295">
        <v>3800</v>
      </c>
    </row>
    <row r="10" spans="1:3" s="199" customFormat="1" ht="37.5">
      <c r="A10" s="210"/>
      <c r="B10" s="222" t="s">
        <v>400</v>
      </c>
      <c r="C10" s="295">
        <v>1950</v>
      </c>
    </row>
    <row r="11" spans="1:3" s="199" customFormat="1" ht="18.75">
      <c r="A11" s="257"/>
      <c r="B11" s="223" t="s">
        <v>766</v>
      </c>
      <c r="C11" s="296">
        <f>SUM(C9:C10)</f>
        <v>5750</v>
      </c>
    </row>
    <row r="12" spans="1:3" s="199" customFormat="1" ht="18.75">
      <c r="A12" s="256">
        <v>3</v>
      </c>
      <c r="B12" s="221" t="s">
        <v>767</v>
      </c>
      <c r="C12" s="294"/>
    </row>
    <row r="13" spans="1:3" s="199" customFormat="1" ht="18.75">
      <c r="A13" s="210"/>
      <c r="B13" s="222" t="s">
        <v>921</v>
      </c>
      <c r="C13" s="295">
        <v>2600</v>
      </c>
    </row>
    <row r="14" spans="1:3" s="199" customFormat="1" ht="18.75">
      <c r="A14" s="257"/>
      <c r="B14" s="223" t="s">
        <v>766</v>
      </c>
      <c r="C14" s="296">
        <f>SUM(C13:C13)</f>
        <v>2600</v>
      </c>
    </row>
    <row r="15" spans="1:3" s="199" customFormat="1" ht="18.75">
      <c r="A15" s="256">
        <v>4</v>
      </c>
      <c r="B15" s="221" t="s">
        <v>728</v>
      </c>
      <c r="C15" s="294"/>
    </row>
    <row r="16" spans="1:3" s="199" customFormat="1" ht="18.75">
      <c r="A16" s="210"/>
      <c r="B16" s="263" t="s">
        <v>942</v>
      </c>
      <c r="C16" s="295">
        <v>2000</v>
      </c>
    </row>
    <row r="17" spans="1:3" s="199" customFormat="1" ht="18.75">
      <c r="A17" s="210"/>
      <c r="B17" s="263" t="s">
        <v>1129</v>
      </c>
      <c r="C17" s="295">
        <v>890</v>
      </c>
    </row>
    <row r="18" spans="1:3" s="199" customFormat="1" ht="18.75">
      <c r="A18" s="257"/>
      <c r="B18" s="241" t="s">
        <v>764</v>
      </c>
      <c r="C18" s="296">
        <f>SUM(C16:C17)</f>
        <v>2890</v>
      </c>
    </row>
    <row r="19" spans="1:3" s="199" customFormat="1" ht="18.75">
      <c r="A19" s="256">
        <v>5</v>
      </c>
      <c r="B19" s="221" t="s">
        <v>734</v>
      </c>
      <c r="C19" s="297"/>
    </row>
    <row r="20" spans="1:3" s="199" customFormat="1" ht="18.75">
      <c r="A20" s="257"/>
      <c r="B20" s="222" t="s">
        <v>1130</v>
      </c>
      <c r="C20" s="295">
        <v>10100</v>
      </c>
    </row>
    <row r="21" spans="1:3" s="199" customFormat="1" ht="18.75">
      <c r="A21" s="257"/>
      <c r="B21" s="222" t="s">
        <v>1131</v>
      </c>
      <c r="C21" s="295">
        <v>2800</v>
      </c>
    </row>
    <row r="22" spans="1:3" s="199" customFormat="1" ht="18.75">
      <c r="A22" s="257"/>
      <c r="B22" s="222" t="s">
        <v>1132</v>
      </c>
      <c r="C22" s="295">
        <v>1750</v>
      </c>
    </row>
    <row r="23" spans="1:3" s="199" customFormat="1" ht="18.75">
      <c r="A23" s="257"/>
      <c r="B23" s="222" t="s">
        <v>1133</v>
      </c>
      <c r="C23" s="295">
        <v>1600</v>
      </c>
    </row>
    <row r="24" spans="1:3" s="199" customFormat="1" ht="18.75">
      <c r="A24" s="257"/>
      <c r="B24" s="222" t="s">
        <v>1134</v>
      </c>
      <c r="C24" s="295">
        <v>2400</v>
      </c>
    </row>
    <row r="25" spans="1:3" s="199" customFormat="1" ht="18.75">
      <c r="A25" s="257"/>
      <c r="B25" s="222" t="s">
        <v>1135</v>
      </c>
      <c r="C25" s="295">
        <v>2600</v>
      </c>
    </row>
    <row r="26" spans="1:3" s="199" customFormat="1" ht="18.75">
      <c r="A26" s="257"/>
      <c r="B26" s="223" t="s">
        <v>766</v>
      </c>
      <c r="C26" s="296">
        <f>SUM(C20:C25)</f>
        <v>21250</v>
      </c>
    </row>
    <row r="27" spans="1:3" s="199" customFormat="1" ht="18.75">
      <c r="A27" s="256">
        <v>6</v>
      </c>
      <c r="B27" s="221" t="s">
        <v>738</v>
      </c>
      <c r="C27" s="297"/>
    </row>
    <row r="28" spans="1:3" s="199" customFormat="1" ht="18.75">
      <c r="A28" s="257"/>
      <c r="B28" s="222" t="s">
        <v>1136</v>
      </c>
      <c r="C28" s="298">
        <v>5900</v>
      </c>
    </row>
    <row r="29" spans="1:3" s="199" customFormat="1" ht="37.5">
      <c r="A29" s="257"/>
      <c r="B29" s="222" t="s">
        <v>1137</v>
      </c>
      <c r="C29" s="295">
        <v>3600</v>
      </c>
    </row>
    <row r="30" spans="1:3" s="199" customFormat="1" ht="37.5">
      <c r="A30" s="257"/>
      <c r="B30" s="222" t="s">
        <v>1065</v>
      </c>
      <c r="C30" s="295">
        <v>18000</v>
      </c>
    </row>
    <row r="31" spans="1:3" s="199" customFormat="1" ht="18.75">
      <c r="A31" s="257"/>
      <c r="B31" s="222" t="s">
        <v>1066</v>
      </c>
      <c r="C31" s="295">
        <v>4000</v>
      </c>
    </row>
    <row r="32" spans="1:3" s="199" customFormat="1" ht="37.5">
      <c r="A32" s="257"/>
      <c r="B32" s="222" t="s">
        <v>1067</v>
      </c>
      <c r="C32" s="295">
        <v>7000</v>
      </c>
    </row>
    <row r="33" spans="1:3" s="199" customFormat="1" ht="18.75">
      <c r="A33" s="257"/>
      <c r="B33" s="223" t="s">
        <v>766</v>
      </c>
      <c r="C33" s="296">
        <f>SUM(C28:C32)</f>
        <v>38500</v>
      </c>
    </row>
    <row r="34" spans="1:3" s="199" customFormat="1" ht="18.75">
      <c r="A34" s="256">
        <v>7</v>
      </c>
      <c r="B34" s="221" t="s">
        <v>739</v>
      </c>
      <c r="C34" s="294"/>
    </row>
    <row r="35" spans="1:3" s="199" customFormat="1" ht="18.75">
      <c r="A35" s="210"/>
      <c r="B35" s="222" t="s">
        <v>1068</v>
      </c>
      <c r="C35" s="295">
        <v>3500</v>
      </c>
    </row>
    <row r="36" spans="1:3" s="199" customFormat="1" ht="18.75">
      <c r="A36" s="210"/>
      <c r="B36" s="264" t="s">
        <v>1069</v>
      </c>
      <c r="C36" s="295">
        <v>4000</v>
      </c>
    </row>
    <row r="37" spans="1:3" s="199" customFormat="1" ht="18.75">
      <c r="A37" s="257"/>
      <c r="B37" s="223" t="s">
        <v>764</v>
      </c>
      <c r="C37" s="296">
        <f>SUM(C35:C36)</f>
        <v>7500</v>
      </c>
    </row>
    <row r="38" spans="1:3" s="199" customFormat="1" ht="18.75">
      <c r="A38" s="256">
        <v>8</v>
      </c>
      <c r="B38" s="221" t="s">
        <v>741</v>
      </c>
      <c r="C38" s="297"/>
    </row>
    <row r="39" spans="1:3" s="199" customFormat="1" ht="18.75">
      <c r="A39" s="210"/>
      <c r="B39" s="222" t="s">
        <v>690</v>
      </c>
      <c r="C39" s="295">
        <v>3000</v>
      </c>
    </row>
    <row r="40" spans="1:3" s="199" customFormat="1" ht="37.5">
      <c r="A40" s="224"/>
      <c r="B40" s="222" t="s">
        <v>691</v>
      </c>
      <c r="C40" s="295">
        <v>2148</v>
      </c>
    </row>
    <row r="41" spans="1:3" s="199" customFormat="1" ht="18.75">
      <c r="A41" s="257"/>
      <c r="B41" s="223" t="s">
        <v>764</v>
      </c>
      <c r="C41" s="296">
        <f>SUM(C39:C40)</f>
        <v>5148</v>
      </c>
    </row>
    <row r="42" spans="1:3" s="199" customFormat="1" ht="18.75">
      <c r="A42" s="256">
        <v>9</v>
      </c>
      <c r="B42" s="221" t="s">
        <v>742</v>
      </c>
      <c r="C42" s="297"/>
    </row>
    <row r="43" spans="1:3" s="199" customFormat="1" ht="36" customHeight="1">
      <c r="A43" s="210"/>
      <c r="B43" s="222" t="s">
        <v>748</v>
      </c>
      <c r="C43" s="295">
        <v>15000</v>
      </c>
    </row>
    <row r="44" spans="1:3" s="199" customFormat="1" ht="18.75">
      <c r="A44" s="257"/>
      <c r="B44" s="223" t="s">
        <v>764</v>
      </c>
      <c r="C44" s="296">
        <f>SUM(C43:C43)</f>
        <v>15000</v>
      </c>
    </row>
    <row r="45" spans="1:3" s="199" customFormat="1" ht="18.75">
      <c r="A45" s="256">
        <v>10</v>
      </c>
      <c r="B45" s="221" t="s">
        <v>743</v>
      </c>
      <c r="C45" s="294"/>
    </row>
    <row r="46" spans="1:3" s="199" customFormat="1" ht="20.25" customHeight="1">
      <c r="A46" s="210"/>
      <c r="B46" s="242" t="s">
        <v>749</v>
      </c>
      <c r="C46" s="295">
        <v>7000</v>
      </c>
    </row>
    <row r="47" spans="1:3" s="199" customFormat="1" ht="18.75">
      <c r="A47" s="210"/>
      <c r="B47" s="242" t="s">
        <v>750</v>
      </c>
      <c r="C47" s="295">
        <v>5000</v>
      </c>
    </row>
    <row r="48" spans="1:3" s="199" customFormat="1" ht="18.75">
      <c r="A48" s="257"/>
      <c r="B48" s="223" t="s">
        <v>764</v>
      </c>
      <c r="C48" s="296">
        <f>SUM(C46:C47)</f>
        <v>12000</v>
      </c>
    </row>
    <row r="49" spans="1:3" s="199" customFormat="1" ht="18.75">
      <c r="A49" s="257"/>
      <c r="B49" s="225" t="s">
        <v>564</v>
      </c>
      <c r="C49" s="296">
        <f>C48+C44+C41+C37+C33+C26+C18+C14+C11+C7</f>
        <v>124638</v>
      </c>
    </row>
    <row r="50" spans="1:3" s="197" customFormat="1" ht="18.75" hidden="1" outlineLevel="1">
      <c r="A50" s="524" t="s">
        <v>755</v>
      </c>
      <c r="B50" s="524"/>
      <c r="C50" s="524"/>
    </row>
    <row r="51" spans="1:3" s="199" customFormat="1" ht="18.75" hidden="1" outlineLevel="1">
      <c r="A51" s="256">
        <v>1</v>
      </c>
      <c r="B51" s="221" t="s">
        <v>756</v>
      </c>
      <c r="C51" s="294"/>
    </row>
    <row r="52" spans="1:3" s="200" customFormat="1" ht="18.75" hidden="1" outlineLevel="1">
      <c r="A52" s="210"/>
      <c r="B52" s="224" t="s">
        <v>943</v>
      </c>
      <c r="C52" s="295">
        <v>3500</v>
      </c>
    </row>
    <row r="53" spans="1:3" s="200" customFormat="1" ht="18.75" hidden="1" outlineLevel="1">
      <c r="A53" s="210"/>
      <c r="B53" s="225" t="s">
        <v>766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757</v>
      </c>
      <c r="C54" s="294"/>
    </row>
    <row r="55" spans="1:3" s="200" customFormat="1" ht="37.5" hidden="1" outlineLevel="1">
      <c r="A55" s="210"/>
      <c r="B55" s="224" t="s">
        <v>923</v>
      </c>
      <c r="C55" s="295">
        <v>4400</v>
      </c>
    </row>
    <row r="56" spans="1:3" s="200" customFormat="1" ht="37.5" hidden="1" outlineLevel="1">
      <c r="A56" s="210"/>
      <c r="B56" s="224" t="s">
        <v>922</v>
      </c>
      <c r="C56" s="295">
        <v>8000</v>
      </c>
    </row>
    <row r="57" spans="1:3" s="199" customFormat="1" ht="18.75" hidden="1" outlineLevel="1">
      <c r="A57" s="257"/>
      <c r="B57" s="225" t="s">
        <v>766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758</v>
      </c>
      <c r="C58" s="294"/>
    </row>
    <row r="59" spans="1:3" s="200" customFormat="1" ht="56.25" hidden="1" outlineLevel="1">
      <c r="A59" s="210"/>
      <c r="B59" s="224" t="s">
        <v>68</v>
      </c>
      <c r="C59" s="295">
        <v>500</v>
      </c>
    </row>
    <row r="60" spans="1:3" s="200" customFormat="1" ht="18.75" hidden="1" outlineLevel="1">
      <c r="A60" s="210"/>
      <c r="B60" s="226" t="s">
        <v>575</v>
      </c>
      <c r="C60" s="295">
        <v>7789</v>
      </c>
    </row>
    <row r="61" spans="1:3" s="200" customFormat="1" ht="45.75" hidden="1" customHeight="1" outlineLevel="1">
      <c r="A61" s="210"/>
      <c r="B61" s="226" t="s">
        <v>574</v>
      </c>
      <c r="C61" s="295">
        <v>1000</v>
      </c>
    </row>
    <row r="62" spans="1:3" s="199" customFormat="1" ht="18.75" hidden="1" outlineLevel="1">
      <c r="A62" s="257"/>
      <c r="B62" s="225" t="s">
        <v>766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759</v>
      </c>
      <c r="C63" s="294"/>
    </row>
    <row r="64" spans="1:3" s="200" customFormat="1" ht="35.25" hidden="1" customHeight="1" outlineLevel="1">
      <c r="A64" s="210"/>
      <c r="B64" s="224" t="s">
        <v>558</v>
      </c>
      <c r="C64" s="295">
        <v>4750</v>
      </c>
    </row>
    <row r="65" spans="1:3" s="200" customFormat="1" ht="28.5" hidden="1" customHeight="1" outlineLevel="1">
      <c r="A65" s="210"/>
      <c r="B65" s="224" t="s">
        <v>557</v>
      </c>
      <c r="C65" s="295">
        <v>20000</v>
      </c>
    </row>
    <row r="66" spans="1:3" s="200" customFormat="1" ht="37.5" hidden="1" outlineLevel="1">
      <c r="A66" s="210"/>
      <c r="B66" s="224" t="s">
        <v>556</v>
      </c>
      <c r="C66" s="295">
        <v>400</v>
      </c>
    </row>
    <row r="67" spans="1:3" s="200" customFormat="1" ht="18.75" hidden="1" outlineLevel="1">
      <c r="A67" s="210"/>
      <c r="B67" s="224" t="s">
        <v>459</v>
      </c>
      <c r="C67" s="295">
        <v>470</v>
      </c>
    </row>
    <row r="68" spans="1:3" s="200" customFormat="1" ht="18.75" hidden="1" outlineLevel="1">
      <c r="A68" s="210"/>
      <c r="B68" s="224" t="s">
        <v>458</v>
      </c>
      <c r="C68" s="295">
        <v>470</v>
      </c>
    </row>
    <row r="69" spans="1:3" s="199" customFormat="1" ht="18.75" hidden="1" outlineLevel="1">
      <c r="A69" s="257"/>
      <c r="B69" s="225" t="s">
        <v>764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760</v>
      </c>
      <c r="C70" s="294"/>
    </row>
    <row r="71" spans="1:3" s="200" customFormat="1" ht="37.5" hidden="1" outlineLevel="1">
      <c r="A71" s="210"/>
      <c r="B71" s="224" t="s">
        <v>404</v>
      </c>
      <c r="C71" s="295">
        <v>5400</v>
      </c>
    </row>
    <row r="72" spans="1:3" s="199" customFormat="1" ht="18.75" hidden="1" outlineLevel="1">
      <c r="A72" s="257"/>
      <c r="B72" s="225" t="s">
        <v>764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727</v>
      </c>
      <c r="C73" s="294"/>
    </row>
    <row r="74" spans="1:3" s="199" customFormat="1" ht="18.75" hidden="1" outlineLevel="1">
      <c r="A74" s="257"/>
      <c r="B74" s="227" t="s">
        <v>784</v>
      </c>
      <c r="C74" s="295">
        <v>3000</v>
      </c>
    </row>
    <row r="75" spans="1:3" s="200" customFormat="1" ht="64.5" hidden="1" customHeight="1" outlineLevel="1">
      <c r="A75" s="210"/>
      <c r="B75" s="227" t="s">
        <v>783</v>
      </c>
      <c r="C75" s="295">
        <v>1700</v>
      </c>
    </row>
    <row r="76" spans="1:3" s="199" customFormat="1" ht="15" hidden="1" customHeight="1" outlineLevel="1">
      <c r="A76" s="257"/>
      <c r="B76" s="225" t="s">
        <v>764</v>
      </c>
      <c r="C76" s="296">
        <f>SUM(C74:C75)</f>
        <v>4700</v>
      </c>
    </row>
    <row r="77" spans="1:3" s="199" customFormat="1" ht="18.75" hidden="1" outlineLevel="1">
      <c r="A77" s="257" t="s">
        <v>812</v>
      </c>
      <c r="B77" s="225" t="s">
        <v>761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728</v>
      </c>
      <c r="C79" s="297"/>
    </row>
    <row r="80" spans="1:3" s="200" customFormat="1" ht="37.5" hidden="1" outlineLevel="1">
      <c r="A80" s="210"/>
      <c r="B80" s="226" t="s">
        <v>785</v>
      </c>
      <c r="C80" s="295">
        <v>4000</v>
      </c>
    </row>
    <row r="81" spans="1:3" s="199" customFormat="1" ht="18.75" hidden="1" outlineLevel="1">
      <c r="A81" s="257"/>
      <c r="B81" s="225" t="s">
        <v>766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597</v>
      </c>
      <c r="C82" s="297"/>
    </row>
    <row r="83" spans="1:3" s="200" customFormat="1" ht="49.5" hidden="1" customHeight="1" outlineLevel="1">
      <c r="A83" s="210"/>
      <c r="B83" s="224" t="s">
        <v>786</v>
      </c>
      <c r="C83" s="295">
        <v>5000</v>
      </c>
    </row>
    <row r="84" spans="1:3" s="199" customFormat="1" ht="18.75" hidden="1" outlineLevel="1">
      <c r="A84" s="257"/>
      <c r="B84" s="225" t="s">
        <v>764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734</v>
      </c>
      <c r="C85" s="294"/>
    </row>
    <row r="86" spans="1:3" s="200" customFormat="1" ht="18.75" hidden="1" outlineLevel="1">
      <c r="A86" s="210"/>
      <c r="B86" s="224" t="s">
        <v>787</v>
      </c>
      <c r="C86" s="295">
        <v>9100</v>
      </c>
    </row>
    <row r="87" spans="1:3" s="200" customFormat="1" ht="37.5" hidden="1" outlineLevel="1">
      <c r="A87" s="210"/>
      <c r="B87" s="224" t="s">
        <v>788</v>
      </c>
      <c r="C87" s="295">
        <v>590</v>
      </c>
    </row>
    <row r="88" spans="1:3" s="199" customFormat="1" ht="18.75" hidden="1" outlineLevel="1">
      <c r="A88" s="257"/>
      <c r="B88" s="225" t="s">
        <v>766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735</v>
      </c>
      <c r="C89" s="297"/>
    </row>
    <row r="90" spans="1:3" s="200" customFormat="1" ht="48.75" hidden="1" customHeight="1" outlineLevel="1">
      <c r="A90" s="210"/>
      <c r="B90" s="226" t="s">
        <v>789</v>
      </c>
      <c r="C90" s="295">
        <v>3900</v>
      </c>
    </row>
    <row r="91" spans="1:3" s="199" customFormat="1" ht="18.75" hidden="1" outlineLevel="1">
      <c r="A91" s="257"/>
      <c r="B91" s="225" t="s">
        <v>766</v>
      </c>
      <c r="C91" s="296">
        <f>SUM(C90:C90)</f>
        <v>3900</v>
      </c>
    </row>
    <row r="92" spans="1:3" s="199" customFormat="1" ht="18.75" hidden="1" outlineLevel="1">
      <c r="A92" s="257" t="s">
        <v>818</v>
      </c>
      <c r="B92" s="225" t="s">
        <v>737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736</v>
      </c>
      <c r="C94" s="297"/>
    </row>
    <row r="95" spans="1:3" s="200" customFormat="1" ht="37.5" hidden="1" outlineLevel="1">
      <c r="A95" s="210"/>
      <c r="B95" s="227" t="s">
        <v>793</v>
      </c>
      <c r="C95" s="295">
        <v>4800</v>
      </c>
    </row>
    <row r="96" spans="1:3" s="200" customFormat="1" ht="18.75" hidden="1" outlineLevel="1">
      <c r="A96" s="210"/>
      <c r="B96" s="227" t="s">
        <v>792</v>
      </c>
      <c r="C96" s="295">
        <v>4800</v>
      </c>
    </row>
    <row r="97" spans="1:3" s="200" customFormat="1" ht="18.75" hidden="1" outlineLevel="1">
      <c r="A97" s="210"/>
      <c r="B97" s="227" t="s">
        <v>791</v>
      </c>
      <c r="C97" s="295">
        <v>2000</v>
      </c>
    </row>
    <row r="98" spans="1:3" s="200" customFormat="1" ht="37.5" hidden="1" outlineLevel="1">
      <c r="A98" s="210"/>
      <c r="B98" s="227" t="s">
        <v>790</v>
      </c>
      <c r="C98" s="295">
        <v>4800</v>
      </c>
    </row>
    <row r="99" spans="1:3" s="200" customFormat="1" ht="18.75" hidden="1" outlineLevel="1">
      <c r="A99" s="210"/>
      <c r="B99" s="225" t="s">
        <v>766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598</v>
      </c>
      <c r="C100" s="294"/>
    </row>
    <row r="101" spans="1:3" s="200" customFormat="1" ht="18.75" hidden="1" outlineLevel="1">
      <c r="A101" s="210"/>
      <c r="B101" s="224" t="s">
        <v>241</v>
      </c>
      <c r="C101" s="295">
        <v>3000</v>
      </c>
    </row>
    <row r="102" spans="1:3" s="200" customFormat="1" ht="18.75" hidden="1" outlineLevel="1">
      <c r="A102" s="210"/>
      <c r="B102" s="225" t="s">
        <v>766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599</v>
      </c>
      <c r="C104" s="294"/>
    </row>
    <row r="105" spans="1:3" s="206" customFormat="1" ht="34.5" hidden="1" customHeight="1" outlineLevel="1">
      <c r="A105" s="258"/>
      <c r="B105" s="226" t="s">
        <v>823</v>
      </c>
      <c r="C105" s="299">
        <v>1000</v>
      </c>
    </row>
    <row r="106" spans="1:3" s="199" customFormat="1" ht="18.75" hidden="1" outlineLevel="1">
      <c r="A106" s="257"/>
      <c r="B106" s="225" t="s">
        <v>766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739</v>
      </c>
      <c r="C107" s="294"/>
    </row>
    <row r="108" spans="1:3" s="200" customFormat="1" ht="37.5" hidden="1" outlineLevel="1">
      <c r="A108" s="258"/>
      <c r="B108" s="224" t="s">
        <v>0</v>
      </c>
      <c r="C108" s="295">
        <v>5900</v>
      </c>
    </row>
    <row r="109" spans="1:3" s="199" customFormat="1" ht="18.75" hidden="1" outlineLevel="1">
      <c r="A109" s="257"/>
      <c r="B109" s="225" t="s">
        <v>764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351</v>
      </c>
      <c r="C110" s="294"/>
    </row>
    <row r="111" spans="1:3" s="199" customFormat="1" ht="56.25" hidden="1" outlineLevel="1">
      <c r="A111" s="210"/>
      <c r="B111" s="224" t="s">
        <v>3</v>
      </c>
      <c r="C111" s="295">
        <v>7000</v>
      </c>
    </row>
    <row r="112" spans="1:3" s="199" customFormat="1" ht="37.5" hidden="1" outlineLevel="1">
      <c r="A112" s="210"/>
      <c r="B112" s="224" t="s">
        <v>2</v>
      </c>
      <c r="C112" s="295">
        <v>7600</v>
      </c>
    </row>
    <row r="113" spans="1:3" s="199" customFormat="1" ht="37.5" hidden="1" outlineLevel="1">
      <c r="A113" s="210"/>
      <c r="B113" s="224" t="s">
        <v>1</v>
      </c>
      <c r="C113" s="295">
        <v>1000</v>
      </c>
    </row>
    <row r="114" spans="1:3" s="199" customFormat="1" ht="18.75" hidden="1" outlineLevel="1">
      <c r="A114" s="257"/>
      <c r="B114" s="225" t="s">
        <v>766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741</v>
      </c>
      <c r="C115" s="297"/>
    </row>
    <row r="116" spans="1:3" s="200" customFormat="1" ht="18.75" hidden="1" outlineLevel="1">
      <c r="A116" s="224"/>
      <c r="B116" s="224" t="s">
        <v>4</v>
      </c>
      <c r="C116" s="295">
        <v>8000</v>
      </c>
    </row>
    <row r="117" spans="1:3" s="199" customFormat="1" ht="18.75" hidden="1" outlineLevel="1">
      <c r="A117" s="257"/>
      <c r="B117" s="225" t="s">
        <v>764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742</v>
      </c>
      <c r="C118" s="294"/>
    </row>
    <row r="119" spans="1:3" s="200" customFormat="1" ht="36.75" hidden="1" customHeight="1" outlineLevel="1">
      <c r="A119" s="210"/>
      <c r="B119" s="224" t="s">
        <v>1233</v>
      </c>
      <c r="C119" s="295">
        <v>7000</v>
      </c>
    </row>
    <row r="120" spans="1:3" s="200" customFormat="1" ht="37.5" hidden="1" outlineLevel="1">
      <c r="A120" s="210"/>
      <c r="B120" s="224" t="s">
        <v>30</v>
      </c>
      <c r="C120" s="295">
        <v>1900</v>
      </c>
    </row>
    <row r="121" spans="1:3" s="200" customFormat="1" ht="18.75" hidden="1" outlineLevel="1">
      <c r="A121" s="210"/>
      <c r="B121" s="224" t="s">
        <v>878</v>
      </c>
      <c r="C121" s="295">
        <v>8881</v>
      </c>
    </row>
    <row r="122" spans="1:3" s="200" customFormat="1" ht="37.5" hidden="1" outlineLevel="1">
      <c r="A122" s="210"/>
      <c r="B122" s="224" t="s">
        <v>877</v>
      </c>
      <c r="C122" s="295">
        <v>1600</v>
      </c>
    </row>
    <row r="123" spans="1:3" s="200" customFormat="1" ht="18.75" hidden="1" outlineLevel="1">
      <c r="A123" s="210"/>
      <c r="B123" s="225" t="s">
        <v>764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743</v>
      </c>
      <c r="C124" s="297"/>
    </row>
    <row r="125" spans="1:3" s="200" customFormat="1" ht="37.5" hidden="1" outlineLevel="1">
      <c r="A125" s="210"/>
      <c r="B125" s="227" t="s">
        <v>353</v>
      </c>
      <c r="C125" s="295">
        <v>5000</v>
      </c>
    </row>
    <row r="126" spans="1:3" s="200" customFormat="1" ht="37.5" hidden="1" outlineLevel="1">
      <c r="A126" s="210"/>
      <c r="B126" s="227" t="s">
        <v>354</v>
      </c>
      <c r="C126" s="295">
        <v>2000</v>
      </c>
    </row>
    <row r="127" spans="1:3" s="200" customFormat="1" ht="37.5" hidden="1" outlineLevel="1">
      <c r="A127" s="210"/>
      <c r="B127" s="224" t="s">
        <v>355</v>
      </c>
      <c r="C127" s="295">
        <v>6000</v>
      </c>
    </row>
    <row r="128" spans="1:3" s="200" customFormat="1" ht="18.75" hidden="1" outlineLevel="1">
      <c r="A128" s="210"/>
      <c r="B128" s="225" t="s">
        <v>764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352</v>
      </c>
      <c r="C129" s="294"/>
    </row>
    <row r="130" spans="1:3" s="199" customFormat="1" ht="54.75" hidden="1" customHeight="1" outlineLevel="1">
      <c r="A130" s="257"/>
      <c r="B130" s="227" t="s">
        <v>1230</v>
      </c>
      <c r="C130" s="295">
        <v>10000</v>
      </c>
    </row>
    <row r="131" spans="1:3" s="199" customFormat="1" ht="56.25" hidden="1" outlineLevel="1">
      <c r="A131" s="257"/>
      <c r="B131" s="227" t="s">
        <v>13</v>
      </c>
      <c r="C131" s="295">
        <v>5000</v>
      </c>
    </row>
    <row r="132" spans="1:3" s="199" customFormat="1" ht="56.25" hidden="1" outlineLevel="1">
      <c r="A132" s="257"/>
      <c r="B132" s="227" t="s">
        <v>14</v>
      </c>
      <c r="C132" s="295">
        <v>3000</v>
      </c>
    </row>
    <row r="133" spans="1:3" s="199" customFormat="1" ht="18.75" hidden="1" outlineLevel="1">
      <c r="A133" s="257"/>
      <c r="B133" s="225" t="s">
        <v>766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15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524" t="s">
        <v>539</v>
      </c>
      <c r="B136" s="524"/>
      <c r="C136" s="524"/>
    </row>
    <row r="137" spans="1:3" s="199" customFormat="1" ht="18.75">
      <c r="A137" s="256">
        <v>1</v>
      </c>
      <c r="B137" s="221" t="s">
        <v>757</v>
      </c>
      <c r="C137" s="294"/>
    </row>
    <row r="138" spans="1:3" s="199" customFormat="1" ht="37.5">
      <c r="A138" s="210"/>
      <c r="B138" s="222" t="s">
        <v>542</v>
      </c>
      <c r="C138" s="295">
        <v>100</v>
      </c>
    </row>
    <row r="139" spans="1:3" s="199" customFormat="1" ht="37.5">
      <c r="A139" s="210"/>
      <c r="B139" s="222" t="s">
        <v>543</v>
      </c>
      <c r="C139" s="295">
        <v>4900</v>
      </c>
    </row>
    <row r="140" spans="1:3" s="199" customFormat="1" ht="18.75">
      <c r="A140" s="257"/>
      <c r="B140" s="223" t="s">
        <v>766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758</v>
      </c>
      <c r="C141" s="294"/>
    </row>
    <row r="142" spans="1:3" s="199" customFormat="1" ht="18.75">
      <c r="A142" s="210"/>
      <c r="B142" s="239" t="s">
        <v>544</v>
      </c>
      <c r="C142" s="295">
        <v>1500</v>
      </c>
    </row>
    <row r="143" spans="1:3" s="199" customFormat="1" ht="56.25">
      <c r="A143" s="210"/>
      <c r="B143" s="222" t="s">
        <v>58</v>
      </c>
      <c r="C143" s="295">
        <v>1300</v>
      </c>
    </row>
    <row r="144" spans="1:3" s="199" customFormat="1" ht="18.75">
      <c r="A144" s="257"/>
      <c r="B144" s="223" t="s">
        <v>766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760</v>
      </c>
      <c r="C145" s="294"/>
    </row>
    <row r="146" spans="1:3" s="199" customFormat="1" ht="18.75">
      <c r="A146" s="231"/>
      <c r="B146" s="239" t="s">
        <v>59</v>
      </c>
      <c r="C146" s="299">
        <v>2000</v>
      </c>
    </row>
    <row r="147" spans="1:3" s="199" customFormat="1" ht="18.75">
      <c r="A147" s="231"/>
      <c r="B147" s="239" t="s">
        <v>5</v>
      </c>
      <c r="C147" s="299">
        <v>700</v>
      </c>
    </row>
    <row r="148" spans="1:3" s="199" customFormat="1" ht="18.75">
      <c r="A148" s="231"/>
      <c r="B148" s="239" t="s">
        <v>6</v>
      </c>
      <c r="C148" s="299">
        <v>500</v>
      </c>
    </row>
    <row r="149" spans="1:3" s="199" customFormat="1" ht="18.75">
      <c r="A149" s="231"/>
      <c r="B149" s="239" t="s">
        <v>7</v>
      </c>
      <c r="C149" s="299">
        <v>500</v>
      </c>
    </row>
    <row r="150" spans="1:3" s="199" customFormat="1" ht="18.75">
      <c r="A150" s="257"/>
      <c r="B150" s="223" t="s">
        <v>764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734</v>
      </c>
      <c r="C151" s="294"/>
    </row>
    <row r="152" spans="1:3" s="199" customFormat="1" ht="37.5">
      <c r="A152" s="210"/>
      <c r="B152" s="222" t="s">
        <v>362</v>
      </c>
      <c r="C152" s="295">
        <v>8900</v>
      </c>
    </row>
    <row r="153" spans="1:3" s="199" customFormat="1" ht="18.75">
      <c r="A153" s="210"/>
      <c r="B153" s="222" t="s">
        <v>363</v>
      </c>
      <c r="C153" s="295">
        <v>500</v>
      </c>
    </row>
    <row r="154" spans="1:3" s="199" customFormat="1" ht="18.75">
      <c r="A154" s="210"/>
      <c r="B154" s="222" t="s">
        <v>364</v>
      </c>
      <c r="C154" s="295">
        <v>600</v>
      </c>
    </row>
    <row r="155" spans="1:3" s="199" customFormat="1" ht="37.5">
      <c r="A155" s="210"/>
      <c r="B155" s="222" t="s">
        <v>365</v>
      </c>
      <c r="C155" s="295">
        <v>480</v>
      </c>
    </row>
    <row r="156" spans="1:3" s="199" customFormat="1" ht="18.75">
      <c r="A156" s="257"/>
      <c r="B156" s="223" t="s">
        <v>766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599</v>
      </c>
      <c r="C157" s="294"/>
    </row>
    <row r="158" spans="1:3" s="199" customFormat="1" ht="56.25">
      <c r="A158" s="258"/>
      <c r="B158" s="239" t="s">
        <v>585</v>
      </c>
      <c r="C158" s="299">
        <v>280</v>
      </c>
    </row>
    <row r="159" spans="1:3" s="199" customFormat="1" ht="37.5">
      <c r="A159" s="210"/>
      <c r="B159" s="222" t="s">
        <v>367</v>
      </c>
      <c r="C159" s="295">
        <v>5400</v>
      </c>
    </row>
    <row r="160" spans="1:3" s="199" customFormat="1" ht="37.5" customHeight="1">
      <c r="A160" s="210"/>
      <c r="B160" s="222" t="s">
        <v>518</v>
      </c>
      <c r="C160" s="295">
        <v>2700</v>
      </c>
    </row>
    <row r="161" spans="1:3" s="199" customFormat="1" ht="37.5">
      <c r="A161" s="210"/>
      <c r="B161" s="222" t="s">
        <v>519</v>
      </c>
      <c r="C161" s="295">
        <v>800</v>
      </c>
    </row>
    <row r="162" spans="1:3" s="199" customFormat="1" ht="56.25">
      <c r="A162" s="210"/>
      <c r="B162" s="222" t="s">
        <v>718</v>
      </c>
      <c r="C162" s="295">
        <v>14000</v>
      </c>
    </row>
    <row r="163" spans="1:3" s="199" customFormat="1" ht="37.5">
      <c r="A163" s="210"/>
      <c r="B163" s="222" t="s">
        <v>156</v>
      </c>
      <c r="C163" s="295">
        <v>2000</v>
      </c>
    </row>
    <row r="164" spans="1:3" s="199" customFormat="1" ht="18.75">
      <c r="A164" s="257"/>
      <c r="B164" s="223" t="s">
        <v>766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739</v>
      </c>
      <c r="C165" s="294"/>
    </row>
    <row r="166" spans="1:3" s="199" customFormat="1" ht="37.5">
      <c r="A166" s="258"/>
      <c r="B166" s="222" t="s">
        <v>157</v>
      </c>
      <c r="C166" s="295">
        <v>1848</v>
      </c>
    </row>
    <row r="167" spans="1:3" s="199" customFormat="1" ht="37.5">
      <c r="A167" s="258"/>
      <c r="B167" s="222" t="s">
        <v>158</v>
      </c>
      <c r="C167" s="295">
        <v>3912</v>
      </c>
    </row>
    <row r="168" spans="1:3" s="199" customFormat="1" ht="37.5">
      <c r="A168" s="258"/>
      <c r="B168" s="222" t="s">
        <v>159</v>
      </c>
      <c r="C168" s="295">
        <v>2495</v>
      </c>
    </row>
    <row r="169" spans="1:3" s="199" customFormat="1" ht="18.75">
      <c r="A169" s="258"/>
      <c r="B169" s="222" t="s">
        <v>222</v>
      </c>
      <c r="C169" s="295">
        <v>1500</v>
      </c>
    </row>
    <row r="170" spans="1:3" s="199" customFormat="1" ht="18.75">
      <c r="A170" s="257"/>
      <c r="B170" s="223" t="s">
        <v>764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741</v>
      </c>
      <c r="C171" s="297"/>
    </row>
    <row r="172" spans="1:3" s="199" customFormat="1" ht="37.5">
      <c r="A172" s="210"/>
      <c r="B172" s="222" t="s">
        <v>223</v>
      </c>
      <c r="C172" s="295">
        <v>5000</v>
      </c>
    </row>
    <row r="173" spans="1:3" s="199" customFormat="1" ht="37.5">
      <c r="A173" s="210"/>
      <c r="B173" s="222" t="s">
        <v>953</v>
      </c>
      <c r="C173" s="295">
        <v>1000</v>
      </c>
    </row>
    <row r="174" spans="1:3" s="199" customFormat="1" ht="17.25" customHeight="1">
      <c r="A174" s="224"/>
      <c r="B174" s="222" t="s">
        <v>954</v>
      </c>
      <c r="C174" s="295">
        <v>3000</v>
      </c>
    </row>
    <row r="175" spans="1:3" s="199" customFormat="1" ht="18.75">
      <c r="A175" s="224"/>
      <c r="B175" s="222" t="s">
        <v>955</v>
      </c>
      <c r="C175" s="295">
        <v>22000</v>
      </c>
    </row>
    <row r="176" spans="1:3" s="199" customFormat="1" ht="18.75">
      <c r="A176" s="257"/>
      <c r="B176" s="223" t="s">
        <v>764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742</v>
      </c>
      <c r="C177" s="294"/>
    </row>
    <row r="178" spans="1:9" s="199" customFormat="1" ht="18.75">
      <c r="A178" s="210"/>
      <c r="B178" s="222" t="s">
        <v>878</v>
      </c>
      <c r="C178" s="295">
        <v>8881</v>
      </c>
    </row>
    <row r="179" spans="1:9" s="199" customFormat="1" ht="37.5">
      <c r="A179" s="210"/>
      <c r="B179" s="222" t="s">
        <v>956</v>
      </c>
      <c r="C179" s="295">
        <v>20000</v>
      </c>
    </row>
    <row r="180" spans="1:9" s="199" customFormat="1" ht="18.75">
      <c r="A180" s="210"/>
      <c r="B180" s="222" t="s">
        <v>1093</v>
      </c>
      <c r="C180" s="295">
        <v>12329</v>
      </c>
    </row>
    <row r="181" spans="1:9" s="199" customFormat="1" ht="37.5">
      <c r="A181" s="210"/>
      <c r="B181" s="222" t="s">
        <v>1094</v>
      </c>
      <c r="C181" s="295">
        <v>1255</v>
      </c>
    </row>
    <row r="182" spans="1:9" s="199" customFormat="1" ht="37.5">
      <c r="A182" s="210"/>
      <c r="B182" s="222" t="s">
        <v>190</v>
      </c>
      <c r="C182" s="295">
        <v>4500</v>
      </c>
    </row>
    <row r="183" spans="1:9" s="199" customFormat="1" ht="18.75">
      <c r="A183" s="210"/>
      <c r="B183" s="222" t="s">
        <v>191</v>
      </c>
      <c r="C183" s="295">
        <v>800</v>
      </c>
    </row>
    <row r="184" spans="1:9" s="199" customFormat="1" ht="18.75">
      <c r="A184" s="210"/>
      <c r="B184" s="222" t="s">
        <v>192</v>
      </c>
      <c r="C184" s="295">
        <v>500</v>
      </c>
    </row>
    <row r="185" spans="1:9" s="199" customFormat="1" ht="18.75">
      <c r="A185" s="210"/>
      <c r="B185" s="223" t="s">
        <v>764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743</v>
      </c>
      <c r="C186" s="297"/>
    </row>
    <row r="187" spans="1:9" s="199" customFormat="1" ht="18.75">
      <c r="A187" s="210"/>
      <c r="B187" s="242" t="s">
        <v>193</v>
      </c>
      <c r="C187" s="295">
        <v>2000</v>
      </c>
    </row>
    <row r="188" spans="1:9" s="199" customFormat="1" ht="18.75">
      <c r="A188" s="210"/>
      <c r="B188" s="223" t="s">
        <v>764</v>
      </c>
      <c r="C188" s="296">
        <f>SUM(C187:C187)</f>
        <v>2000</v>
      </c>
    </row>
    <row r="189" spans="1:9" s="207" customFormat="1" ht="21.75" customHeight="1">
      <c r="A189" s="231"/>
      <c r="B189" s="230" t="s">
        <v>661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520" t="s">
        <v>196</v>
      </c>
      <c r="B197" s="520"/>
      <c r="C197" s="520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756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197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441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772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766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758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773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766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757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774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907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908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909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910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766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911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912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913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914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254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>
      <c r="A218" s="257"/>
      <c r="B218" s="227" t="s">
        <v>255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245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766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760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61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62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766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727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63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64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766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728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65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66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67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103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261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766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732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262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263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974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766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597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975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976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217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600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601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602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766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734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368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369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71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770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771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40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766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41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>
      <c r="A258" s="210"/>
      <c r="B258" s="227" t="s">
        <v>42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43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766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736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44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45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46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47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766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598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198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766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599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933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393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394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395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396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397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398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399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766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739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410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411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382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595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509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510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511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512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513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514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766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351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515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516</v>
      </c>
      <c r="C294" s="304">
        <v>1200</v>
      </c>
    </row>
    <row r="295" spans="1:129" s="199" customFormat="1" ht="18.75" hidden="1" outlineLevel="1">
      <c r="A295" s="210"/>
      <c r="B295" s="227" t="s">
        <v>517</v>
      </c>
      <c r="C295" s="304">
        <v>100</v>
      </c>
    </row>
    <row r="296" spans="1:129" s="199" customFormat="1" ht="18.75" hidden="1" outlineLevel="1">
      <c r="A296" s="210"/>
      <c r="B296" s="227" t="s">
        <v>647</v>
      </c>
      <c r="C296" s="304">
        <v>4900</v>
      </c>
    </row>
    <row r="297" spans="1:129" s="199" customFormat="1" ht="18.75" hidden="1" outlineLevel="1">
      <c r="A297" s="210"/>
      <c r="B297" s="227" t="s">
        <v>648</v>
      </c>
      <c r="C297" s="304">
        <v>1500</v>
      </c>
    </row>
    <row r="298" spans="1:129" s="199" customFormat="1" ht="53.25" hidden="1" customHeight="1" outlineLevel="1">
      <c r="A298" s="210"/>
      <c r="B298" s="227" t="s">
        <v>649</v>
      </c>
      <c r="C298" s="304">
        <v>1700</v>
      </c>
    </row>
    <row r="299" spans="1:129" s="199" customFormat="1" ht="37.5" hidden="1" outlineLevel="1">
      <c r="A299" s="210"/>
      <c r="B299" s="227" t="s">
        <v>650</v>
      </c>
      <c r="C299" s="304">
        <v>1400</v>
      </c>
    </row>
    <row r="300" spans="1:129" s="199" customFormat="1" ht="18.75" hidden="1" outlineLevel="1">
      <c r="A300" s="257"/>
      <c r="B300" s="225" t="s">
        <v>766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741</v>
      </c>
      <c r="C301" s="310"/>
    </row>
    <row r="302" spans="1:129" s="199" customFormat="1" ht="18.75" hidden="1" outlineLevel="1">
      <c r="A302" s="210"/>
      <c r="B302" s="227" t="s">
        <v>651</v>
      </c>
      <c r="C302" s="304">
        <v>10000</v>
      </c>
    </row>
    <row r="303" spans="1:129" s="200" customFormat="1" ht="18.75" hidden="1" outlineLevel="1">
      <c r="A303" s="210"/>
      <c r="B303" s="227" t="s">
        <v>652</v>
      </c>
      <c r="C303" s="304">
        <v>1800</v>
      </c>
    </row>
    <row r="304" spans="1:129" s="200" customFormat="1" ht="18.75" hidden="1" outlineLevel="1">
      <c r="A304" s="210"/>
      <c r="B304" s="227" t="s">
        <v>381</v>
      </c>
      <c r="C304" s="304">
        <v>1300</v>
      </c>
    </row>
    <row r="305" spans="1:3" s="200" customFormat="1" ht="18.75" hidden="1" outlineLevel="1">
      <c r="A305" s="210"/>
      <c r="B305" s="227" t="s">
        <v>578</v>
      </c>
      <c r="C305" s="304">
        <v>11000</v>
      </c>
    </row>
    <row r="306" spans="1:3" s="200" customFormat="1" ht="18.75" hidden="1" outlineLevel="1">
      <c r="A306" s="210"/>
      <c r="B306" s="227" t="s">
        <v>775</v>
      </c>
      <c r="C306" s="304">
        <v>1500</v>
      </c>
    </row>
    <row r="307" spans="1:3" s="200" customFormat="1" ht="18.75" hidden="1" outlineLevel="1">
      <c r="A307" s="257"/>
      <c r="B307" s="225" t="s">
        <v>766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742</v>
      </c>
      <c r="C308" s="311"/>
    </row>
    <row r="309" spans="1:3" s="200" customFormat="1" ht="37.5" hidden="1" outlineLevel="1">
      <c r="A309" s="258"/>
      <c r="B309" s="227" t="s">
        <v>776</v>
      </c>
      <c r="C309" s="307">
        <v>13500</v>
      </c>
    </row>
    <row r="310" spans="1:3" s="200" customFormat="1" ht="18.75" hidden="1" outlineLevel="1">
      <c r="A310" s="258"/>
      <c r="B310" s="227" t="s">
        <v>777</v>
      </c>
      <c r="C310" s="307">
        <v>12000</v>
      </c>
    </row>
    <row r="311" spans="1:3" s="200" customFormat="1" ht="37.5" hidden="1" outlineLevel="1">
      <c r="A311" s="258"/>
      <c r="B311" s="227" t="s">
        <v>778</v>
      </c>
      <c r="C311" s="307">
        <v>17000</v>
      </c>
    </row>
    <row r="312" spans="1:3" s="200" customFormat="1" ht="18.75" hidden="1" outlineLevel="1">
      <c r="A312" s="258"/>
      <c r="B312" s="227" t="s">
        <v>779</v>
      </c>
      <c r="C312" s="307">
        <v>2643</v>
      </c>
    </row>
    <row r="313" spans="1:3" s="200" customFormat="1" ht="18.75" hidden="1" outlineLevel="1">
      <c r="A313" s="257"/>
      <c r="B313" s="227" t="s">
        <v>780</v>
      </c>
      <c r="C313" s="304">
        <v>1500</v>
      </c>
    </row>
    <row r="314" spans="1:3" s="200" customFormat="1" ht="18.75" hidden="1" outlineLevel="1">
      <c r="A314" s="257"/>
      <c r="B314" s="230" t="s">
        <v>766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743</v>
      </c>
      <c r="C315" s="306"/>
    </row>
    <row r="316" spans="1:3" s="200" customFormat="1" ht="18.75" hidden="1" outlineLevel="1">
      <c r="A316" s="210"/>
      <c r="B316" s="227" t="s">
        <v>781</v>
      </c>
      <c r="C316" s="304">
        <v>2000</v>
      </c>
    </row>
    <row r="317" spans="1:3" s="200" customFormat="1" ht="18.75" hidden="1" outlineLevel="1">
      <c r="A317" s="210"/>
      <c r="B317" s="227" t="s">
        <v>782</v>
      </c>
      <c r="C317" s="304">
        <v>1500</v>
      </c>
    </row>
    <row r="318" spans="1:3" s="200" customFormat="1" ht="37.5" hidden="1" outlineLevel="1">
      <c r="A318" s="210"/>
      <c r="B318" s="227" t="s">
        <v>303</v>
      </c>
      <c r="C318" s="304">
        <v>6000</v>
      </c>
    </row>
    <row r="319" spans="1:3" s="200" customFormat="1" ht="18.75" hidden="1" outlineLevel="1">
      <c r="A319" s="210"/>
      <c r="B319" s="227" t="s">
        <v>304</v>
      </c>
      <c r="C319" s="304">
        <v>400</v>
      </c>
    </row>
    <row r="320" spans="1:3" s="200" customFormat="1" ht="18.75" hidden="1" outlineLevel="1">
      <c r="A320" s="210"/>
      <c r="B320" s="227" t="s">
        <v>305</v>
      </c>
      <c r="C320" s="304">
        <v>300</v>
      </c>
    </row>
    <row r="321" spans="1:3" s="200" customFormat="1" ht="18.75" hidden="1" outlineLevel="1">
      <c r="A321" s="210"/>
      <c r="B321" s="227" t="s">
        <v>306</v>
      </c>
      <c r="C321" s="304">
        <v>4500</v>
      </c>
    </row>
    <row r="322" spans="1:3" s="200" customFormat="1" ht="18.75" hidden="1" outlineLevel="1">
      <c r="A322" s="210"/>
      <c r="B322" s="227" t="s">
        <v>307</v>
      </c>
      <c r="C322" s="304">
        <v>400</v>
      </c>
    </row>
    <row r="323" spans="1:3" s="200" customFormat="1" ht="18.75" hidden="1" outlineLevel="1">
      <c r="A323" s="210"/>
      <c r="B323" s="227" t="s">
        <v>308</v>
      </c>
      <c r="C323" s="304">
        <v>6000</v>
      </c>
    </row>
    <row r="324" spans="1:3" s="200" customFormat="1" ht="18.75" hidden="1" outlineLevel="1">
      <c r="A324" s="210"/>
      <c r="B324" s="227" t="s">
        <v>309</v>
      </c>
      <c r="C324" s="304">
        <v>900</v>
      </c>
    </row>
    <row r="325" spans="1:3" s="200" customFormat="1" ht="18.75" hidden="1" outlineLevel="1">
      <c r="A325" s="210"/>
      <c r="B325" s="227" t="s">
        <v>944</v>
      </c>
      <c r="C325" s="304">
        <v>300</v>
      </c>
    </row>
    <row r="326" spans="1:3" s="200" customFormat="1" ht="18.75" hidden="1" outlineLevel="1">
      <c r="A326" s="210"/>
      <c r="B326" s="227" t="s">
        <v>267</v>
      </c>
      <c r="C326" s="304">
        <v>350</v>
      </c>
    </row>
    <row r="327" spans="1:3" s="200" customFormat="1" ht="37.5" hidden="1" outlineLevel="1">
      <c r="A327" s="210"/>
      <c r="B327" s="227" t="s">
        <v>268</v>
      </c>
      <c r="C327" s="304">
        <v>600</v>
      </c>
    </row>
    <row r="328" spans="1:3" s="200" customFormat="1" ht="18.75" hidden="1" outlineLevel="1">
      <c r="A328" s="210"/>
      <c r="B328" s="227" t="s">
        <v>269</v>
      </c>
      <c r="C328" s="304">
        <v>4000</v>
      </c>
    </row>
    <row r="329" spans="1:3" s="200" customFormat="1" ht="37.5" hidden="1" outlineLevel="1">
      <c r="A329" s="210"/>
      <c r="B329" s="227" t="s">
        <v>270</v>
      </c>
      <c r="C329" s="304">
        <v>500</v>
      </c>
    </row>
    <row r="330" spans="1:3" s="200" customFormat="1" ht="37.5" hidden="1" outlineLevel="1">
      <c r="A330" s="210"/>
      <c r="B330" s="227" t="s">
        <v>405</v>
      </c>
      <c r="C330" s="304">
        <v>8000</v>
      </c>
    </row>
    <row r="331" spans="1:3" s="200" customFormat="1" ht="18.75" hidden="1" outlineLevel="1">
      <c r="A331" s="257"/>
      <c r="B331" s="225" t="s">
        <v>766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406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521" t="s">
        <v>662</v>
      </c>
      <c r="B333" s="521"/>
      <c r="C333" s="521"/>
    </row>
    <row r="334" spans="1:3" s="200" customFormat="1" ht="18.75">
      <c r="A334" s="256">
        <v>1</v>
      </c>
      <c r="B334" s="256" t="s">
        <v>756</v>
      </c>
      <c r="C334" s="303"/>
    </row>
    <row r="335" spans="1:3" s="200" customFormat="1" ht="18.75">
      <c r="A335" s="231"/>
      <c r="B335" s="242" t="s">
        <v>408</v>
      </c>
      <c r="C335" s="299">
        <v>7000</v>
      </c>
    </row>
    <row r="336" spans="1:3" s="200" customFormat="1" ht="18.75">
      <c r="A336" s="231"/>
      <c r="B336" s="265" t="s">
        <v>766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757</v>
      </c>
      <c r="C337" s="306"/>
    </row>
    <row r="338" spans="1:3" s="200" customFormat="1" ht="18.75">
      <c r="A338" s="258"/>
      <c r="B338" s="242" t="s">
        <v>409</v>
      </c>
      <c r="C338" s="299">
        <v>4100</v>
      </c>
    </row>
    <row r="339" spans="1:3" s="200" customFormat="1" ht="18.75">
      <c r="A339" s="258"/>
      <c r="B339" s="242" t="s">
        <v>907</v>
      </c>
      <c r="C339" s="299">
        <v>700</v>
      </c>
    </row>
    <row r="340" spans="1:3" s="200" customFormat="1" ht="18.75">
      <c r="A340" s="258"/>
      <c r="B340" s="242" t="s">
        <v>908</v>
      </c>
      <c r="C340" s="299">
        <v>700</v>
      </c>
    </row>
    <row r="341" spans="1:3" s="200" customFormat="1" ht="20.25" customHeight="1">
      <c r="A341" s="258"/>
      <c r="B341" s="242" t="s">
        <v>909</v>
      </c>
      <c r="C341" s="299">
        <v>4000</v>
      </c>
    </row>
    <row r="342" spans="1:3" s="200" customFormat="1" ht="37.5">
      <c r="A342" s="258"/>
      <c r="B342" s="242" t="s">
        <v>910</v>
      </c>
      <c r="C342" s="299">
        <v>2500</v>
      </c>
    </row>
    <row r="343" spans="1:3" s="200" customFormat="1" ht="18.75">
      <c r="A343" s="258"/>
      <c r="B343" s="223" t="s">
        <v>766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911</v>
      </c>
      <c r="C344" s="297"/>
    </row>
    <row r="345" spans="1:3" s="200" customFormat="1" ht="56.25">
      <c r="A345" s="258"/>
      <c r="B345" s="242" t="s">
        <v>508</v>
      </c>
      <c r="C345" s="299">
        <v>500</v>
      </c>
    </row>
    <row r="346" spans="1:3" s="200" customFormat="1" ht="37.5">
      <c r="A346" s="258"/>
      <c r="B346" s="242" t="s">
        <v>884</v>
      </c>
      <c r="C346" s="299">
        <v>5000</v>
      </c>
    </row>
    <row r="347" spans="1:3" s="200" customFormat="1" ht="18.75">
      <c r="A347" s="257"/>
      <c r="B347" s="223" t="s">
        <v>766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760</v>
      </c>
      <c r="C348" s="303"/>
    </row>
    <row r="349" spans="1:3" s="200" customFormat="1" ht="18.75">
      <c r="A349" s="257"/>
      <c r="B349" s="242" t="s">
        <v>885</v>
      </c>
      <c r="C349" s="295">
        <v>1500</v>
      </c>
    </row>
    <row r="350" spans="1:3" s="200" customFormat="1" ht="37.5">
      <c r="A350" s="257"/>
      <c r="B350" s="242" t="s">
        <v>886</v>
      </c>
      <c r="C350" s="295">
        <v>15000</v>
      </c>
    </row>
    <row r="351" spans="1:3" s="200" customFormat="1" ht="56.25">
      <c r="A351" s="257"/>
      <c r="B351" s="242" t="s">
        <v>1070</v>
      </c>
      <c r="C351" s="295">
        <v>500</v>
      </c>
    </row>
    <row r="352" spans="1:3" s="200" customFormat="1" ht="37.5">
      <c r="A352" s="257"/>
      <c r="B352" s="242" t="s">
        <v>1234</v>
      </c>
      <c r="C352" s="295">
        <v>16000</v>
      </c>
    </row>
    <row r="353" spans="1:3" s="200" customFormat="1" ht="56.25">
      <c r="A353" s="257"/>
      <c r="B353" s="242" t="s">
        <v>344</v>
      </c>
      <c r="C353" s="295">
        <v>2500</v>
      </c>
    </row>
    <row r="354" spans="1:3" s="200" customFormat="1" ht="18.75">
      <c r="A354" s="257"/>
      <c r="B354" s="223" t="s">
        <v>766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727</v>
      </c>
      <c r="C355" s="297"/>
    </row>
    <row r="356" spans="1:3" s="200" customFormat="1" ht="37.5">
      <c r="A356" s="210"/>
      <c r="B356" s="242" t="s">
        <v>345</v>
      </c>
      <c r="C356" s="295">
        <v>16000</v>
      </c>
    </row>
    <row r="357" spans="1:3" s="200" customFormat="1" ht="56.25">
      <c r="A357" s="210"/>
      <c r="B357" s="242" t="s">
        <v>346</v>
      </c>
      <c r="C357" s="295">
        <v>1800</v>
      </c>
    </row>
    <row r="358" spans="1:3" s="200" customFormat="1" ht="18.75">
      <c r="A358" s="257"/>
      <c r="B358" s="223" t="s">
        <v>766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597</v>
      </c>
      <c r="C359" s="294"/>
    </row>
    <row r="360" spans="1:3" s="200" customFormat="1" ht="56.25">
      <c r="A360" s="257"/>
      <c r="B360" s="242" t="s">
        <v>347</v>
      </c>
      <c r="C360" s="295">
        <v>1500</v>
      </c>
    </row>
    <row r="361" spans="1:3" s="200" customFormat="1" ht="37.5">
      <c r="A361" s="257"/>
      <c r="B361" s="242" t="s">
        <v>348</v>
      </c>
      <c r="C361" s="295">
        <v>19000</v>
      </c>
    </row>
    <row r="362" spans="1:3" s="200" customFormat="1" ht="37.5">
      <c r="A362" s="257"/>
      <c r="B362" s="242" t="s">
        <v>349</v>
      </c>
      <c r="C362" s="295">
        <v>500</v>
      </c>
    </row>
    <row r="363" spans="1:3" s="200" customFormat="1" ht="37.5">
      <c r="A363" s="257"/>
      <c r="B363" s="242" t="s">
        <v>484</v>
      </c>
      <c r="C363" s="295">
        <v>2000</v>
      </c>
    </row>
    <row r="364" spans="1:3" s="200" customFormat="1" ht="37.5">
      <c r="A364" s="257"/>
      <c r="B364" s="242" t="s">
        <v>485</v>
      </c>
      <c r="C364" s="295">
        <v>1000</v>
      </c>
    </row>
    <row r="365" spans="1:3" s="200" customFormat="1" ht="18.75">
      <c r="A365" s="257"/>
      <c r="B365" s="223" t="s">
        <v>766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734</v>
      </c>
      <c r="C366" s="306"/>
    </row>
    <row r="367" spans="1:3" s="200" customFormat="1" ht="18.75">
      <c r="A367" s="210"/>
      <c r="B367" s="242" t="s">
        <v>486</v>
      </c>
      <c r="C367" s="295">
        <v>2500</v>
      </c>
    </row>
    <row r="368" spans="1:3" s="200" customFormat="1" ht="18.75">
      <c r="A368" s="210"/>
      <c r="B368" s="242" t="s">
        <v>487</v>
      </c>
      <c r="C368" s="295">
        <v>400</v>
      </c>
    </row>
    <row r="369" spans="1:3" s="200" customFormat="1" ht="18.75">
      <c r="A369" s="257"/>
      <c r="B369" s="223" t="s">
        <v>766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41</v>
      </c>
      <c r="C370" s="306"/>
    </row>
    <row r="371" spans="1:3" s="200" customFormat="1" ht="18.75">
      <c r="A371" s="210"/>
      <c r="B371" s="242" t="s">
        <v>488</v>
      </c>
      <c r="C371" s="295">
        <v>200</v>
      </c>
    </row>
    <row r="372" spans="1:3" s="200" customFormat="1" ht="37.5">
      <c r="A372" s="210"/>
      <c r="B372" s="242" t="s">
        <v>489</v>
      </c>
      <c r="C372" s="295">
        <v>3000</v>
      </c>
    </row>
    <row r="373" spans="1:3" s="200" customFormat="1" ht="18.75">
      <c r="A373" s="210"/>
      <c r="B373" s="242" t="s">
        <v>490</v>
      </c>
      <c r="C373" s="295">
        <v>500</v>
      </c>
    </row>
    <row r="374" spans="1:3" s="200" customFormat="1" ht="18.75">
      <c r="A374" s="257"/>
      <c r="B374" s="223" t="s">
        <v>766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736</v>
      </c>
      <c r="C375" s="297"/>
    </row>
    <row r="376" spans="1:3" s="200" customFormat="1" ht="37.5">
      <c r="A376" s="210"/>
      <c r="B376" s="242" t="s">
        <v>491</v>
      </c>
      <c r="C376" s="295">
        <v>16000</v>
      </c>
    </row>
    <row r="377" spans="1:3" s="200" customFormat="1" ht="18.75">
      <c r="A377" s="257"/>
      <c r="B377" s="223" t="s">
        <v>766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598</v>
      </c>
      <c r="C378" s="297"/>
    </row>
    <row r="379" spans="1:3" s="200" customFormat="1" ht="37.5">
      <c r="A379" s="210"/>
      <c r="B379" s="242" t="s">
        <v>482</v>
      </c>
      <c r="C379" s="295">
        <v>450</v>
      </c>
    </row>
    <row r="380" spans="1:3" s="200" customFormat="1" ht="37.5">
      <c r="A380" s="210"/>
      <c r="B380" s="242" t="s">
        <v>483</v>
      </c>
      <c r="C380" s="295">
        <v>900</v>
      </c>
    </row>
    <row r="381" spans="1:3" s="200" customFormat="1" ht="37.5">
      <c r="A381" s="210"/>
      <c r="B381" s="242" t="s">
        <v>794</v>
      </c>
      <c r="C381" s="295">
        <v>14000</v>
      </c>
    </row>
    <row r="382" spans="1:3" s="200" customFormat="1" ht="18.75">
      <c r="A382" s="257"/>
      <c r="B382" s="223" t="s">
        <v>766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599</v>
      </c>
      <c r="C383" s="306"/>
    </row>
    <row r="384" spans="1:3" s="200" customFormat="1" ht="37.5">
      <c r="A384" s="210"/>
      <c r="B384" s="242" t="s">
        <v>795</v>
      </c>
      <c r="C384" s="295">
        <v>10000</v>
      </c>
    </row>
    <row r="385" spans="1:3" s="200" customFormat="1" ht="37.5">
      <c r="A385" s="210"/>
      <c r="B385" s="242" t="s">
        <v>796</v>
      </c>
      <c r="C385" s="295">
        <v>1500</v>
      </c>
    </row>
    <row r="386" spans="1:3" s="200" customFormat="1" ht="37.5">
      <c r="A386" s="210"/>
      <c r="B386" s="242" t="s">
        <v>797</v>
      </c>
      <c r="C386" s="295">
        <v>12000</v>
      </c>
    </row>
    <row r="387" spans="1:3" s="200" customFormat="1" ht="37.5">
      <c r="A387" s="210"/>
      <c r="B387" s="242" t="s">
        <v>798</v>
      </c>
      <c r="C387" s="295">
        <v>1800</v>
      </c>
    </row>
    <row r="388" spans="1:3" s="200" customFormat="1" ht="18.75">
      <c r="A388" s="257"/>
      <c r="B388" s="223" t="s">
        <v>766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351</v>
      </c>
      <c r="C389" s="303"/>
    </row>
    <row r="390" spans="1:3" s="200" customFormat="1" ht="18.75">
      <c r="A390" s="210"/>
      <c r="B390" s="242" t="s">
        <v>799</v>
      </c>
      <c r="C390" s="295">
        <v>1445</v>
      </c>
    </row>
    <row r="391" spans="1:3" s="200" customFormat="1" ht="18.75">
      <c r="A391" s="257"/>
      <c r="B391" s="223" t="s">
        <v>766</v>
      </c>
      <c r="C391" s="305">
        <f>SUM(C390:C390)</f>
        <v>1445</v>
      </c>
    </row>
    <row r="392" spans="1:3" s="200" customFormat="1" ht="18.75">
      <c r="A392" s="236"/>
      <c r="B392" s="236" t="s">
        <v>741</v>
      </c>
      <c r="C392" s="310"/>
    </row>
    <row r="393" spans="1:3" s="200" customFormat="1" ht="37.5">
      <c r="A393" s="210"/>
      <c r="B393" s="242" t="s">
        <v>800</v>
      </c>
      <c r="C393" s="295">
        <v>10000</v>
      </c>
    </row>
    <row r="394" spans="1:3" s="200" customFormat="1" ht="18.75">
      <c r="A394" s="257"/>
      <c r="B394" s="223" t="s">
        <v>766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742</v>
      </c>
      <c r="C395" s="311"/>
    </row>
    <row r="396" spans="1:3" s="200" customFormat="1" ht="37.5">
      <c r="A396" s="257"/>
      <c r="B396" s="242" t="s">
        <v>559</v>
      </c>
      <c r="C396" s="295">
        <v>1000</v>
      </c>
    </row>
    <row r="397" spans="1:3" s="200" customFormat="1" ht="18.75">
      <c r="A397" s="257"/>
      <c r="B397" s="246" t="s">
        <v>766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743</v>
      </c>
      <c r="C398" s="306"/>
    </row>
    <row r="399" spans="1:3" s="200" customFormat="1" ht="18.75">
      <c r="A399" s="210"/>
      <c r="B399" s="242" t="s">
        <v>451</v>
      </c>
      <c r="C399" s="295">
        <v>300</v>
      </c>
    </row>
    <row r="400" spans="1:3" s="200" customFormat="1" ht="18.75">
      <c r="A400" s="210"/>
      <c r="B400" s="242" t="s">
        <v>452</v>
      </c>
      <c r="C400" s="295">
        <v>5500</v>
      </c>
    </row>
    <row r="401" spans="1:3" s="200" customFormat="1" ht="18.75">
      <c r="A401" s="210"/>
      <c r="B401" s="242" t="s">
        <v>453</v>
      </c>
      <c r="C401" s="295">
        <v>1800</v>
      </c>
    </row>
    <row r="402" spans="1:3" s="200" customFormat="1" ht="18.75">
      <c r="A402" s="257"/>
      <c r="B402" s="223" t="s">
        <v>766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352</v>
      </c>
      <c r="C403" s="306"/>
    </row>
    <row r="404" spans="1:3" s="200" customFormat="1" ht="18.75">
      <c r="A404" s="210"/>
      <c r="B404" s="242" t="s">
        <v>454</v>
      </c>
      <c r="C404" s="295">
        <v>60</v>
      </c>
    </row>
    <row r="405" spans="1:3" s="200" customFormat="1" ht="18.75">
      <c r="A405" s="210"/>
      <c r="B405" s="242" t="s">
        <v>455</v>
      </c>
      <c r="C405" s="295">
        <v>150</v>
      </c>
    </row>
    <row r="406" spans="1:3" s="200" customFormat="1" ht="18.75" customHeight="1">
      <c r="A406" s="257"/>
      <c r="B406" s="223" t="s">
        <v>766</v>
      </c>
      <c r="C406" s="305">
        <f>SUM(C404:C405)</f>
        <v>210</v>
      </c>
    </row>
    <row r="407" spans="1:3" s="200" customFormat="1" ht="20.25" customHeight="1">
      <c r="A407" s="257"/>
      <c r="B407" s="225" t="s">
        <v>561</v>
      </c>
      <c r="C407" s="305">
        <f>C406+C402+C397+C394+C391+C388+C382+C377+C374+C369+C365+C358+C354+C347+C343+C336</f>
        <v>185305</v>
      </c>
    </row>
    <row r="408" spans="1:3" s="200" customFormat="1" ht="18.75">
      <c r="A408" s="522" t="s">
        <v>562</v>
      </c>
      <c r="B408" s="522"/>
      <c r="C408" s="522"/>
    </row>
    <row r="409" spans="1:3" s="200" customFormat="1" ht="18.75">
      <c r="A409" s="256">
        <v>1</v>
      </c>
      <c r="B409" s="221" t="s">
        <v>734</v>
      </c>
      <c r="C409" s="294"/>
    </row>
    <row r="410" spans="1:3" s="200" customFormat="1" ht="18.75">
      <c r="A410" s="210"/>
      <c r="B410" s="222" t="s">
        <v>654</v>
      </c>
      <c r="C410" s="295">
        <v>10900</v>
      </c>
    </row>
    <row r="411" spans="1:3" s="200" customFormat="1" ht="18.75">
      <c r="A411" s="210"/>
      <c r="B411" s="222" t="s">
        <v>655</v>
      </c>
      <c r="C411" s="295">
        <v>500</v>
      </c>
    </row>
    <row r="412" spans="1:3" s="200" customFormat="1" ht="18.75">
      <c r="A412" s="257"/>
      <c r="B412" s="223" t="s">
        <v>656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352</v>
      </c>
      <c r="C413" s="312"/>
    </row>
    <row r="414" spans="1:3" s="200" customFormat="1" ht="37.5">
      <c r="A414" s="257"/>
      <c r="B414" s="222" t="s">
        <v>657</v>
      </c>
      <c r="C414" s="295">
        <v>16000</v>
      </c>
    </row>
    <row r="415" spans="1:3" s="200" customFormat="1" ht="18.75">
      <c r="A415" s="257"/>
      <c r="B415" s="223" t="s">
        <v>766</v>
      </c>
      <c r="C415" s="296">
        <f>SUM(C414)</f>
        <v>16000</v>
      </c>
    </row>
    <row r="416" spans="1:3" s="200" customFormat="1" ht="18.75">
      <c r="A416" s="257"/>
      <c r="B416" s="225" t="s">
        <v>563</v>
      </c>
      <c r="C416" s="296">
        <f>C415+C412</f>
        <v>27400</v>
      </c>
    </row>
    <row r="417" spans="1:3" s="200" customFormat="1" ht="24" customHeight="1">
      <c r="A417" s="257"/>
      <c r="B417" s="225" t="s">
        <v>664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9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667</v>
      </c>
    </row>
    <row r="2" spans="1:52" s="250" customFormat="1" ht="37.5" customHeight="1">
      <c r="A2" s="248"/>
      <c r="B2" s="523" t="s">
        <v>537</v>
      </c>
      <c r="C2" s="528"/>
    </row>
    <row r="3" spans="1:52" s="205" customFormat="1" ht="30.75" customHeight="1">
      <c r="A3" s="209"/>
      <c r="B3" s="247" t="s">
        <v>746</v>
      </c>
      <c r="C3" s="253" t="s">
        <v>659</v>
      </c>
    </row>
    <row r="4" spans="1:52" s="203" customFormat="1">
      <c r="A4" s="529" t="s">
        <v>666</v>
      </c>
      <c r="B4" s="529"/>
      <c r="C4" s="529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507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763</v>
      </c>
      <c r="C6" s="276">
        <v>2500</v>
      </c>
      <c r="E6" s="201"/>
    </row>
    <row r="7" spans="1:52" s="200" customFormat="1" ht="37.5" customHeight="1">
      <c r="A7" s="212"/>
      <c r="B7" s="222" t="s">
        <v>717</v>
      </c>
      <c r="C7" s="276">
        <v>3000</v>
      </c>
      <c r="E7" s="201"/>
    </row>
    <row r="8" spans="1:52" s="200" customFormat="1" ht="20.25" customHeight="1">
      <c r="A8" s="212"/>
      <c r="B8" s="222" t="s">
        <v>928</v>
      </c>
      <c r="C8" s="276">
        <v>760</v>
      </c>
      <c r="E8" s="201"/>
    </row>
    <row r="9" spans="1:52" s="200" customFormat="1" ht="21" customHeight="1">
      <c r="A9" s="213"/>
      <c r="B9" s="222" t="s">
        <v>929</v>
      </c>
      <c r="C9" s="276">
        <v>760</v>
      </c>
      <c r="E9" s="201"/>
    </row>
    <row r="10" spans="1:52" s="199" customFormat="1">
      <c r="A10" s="214"/>
      <c r="B10" s="223" t="s">
        <v>764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765</v>
      </c>
      <c r="C11" s="277"/>
      <c r="E11" s="238"/>
    </row>
    <row r="12" spans="1:52" s="200" customFormat="1" ht="41.25" customHeight="1">
      <c r="A12" s="212"/>
      <c r="B12" s="222" t="s">
        <v>930</v>
      </c>
      <c r="C12" s="276">
        <v>3122</v>
      </c>
    </row>
    <row r="13" spans="1:52" s="200" customFormat="1" ht="36.75" customHeight="1">
      <c r="A13" s="212"/>
      <c r="B13" s="222" t="s">
        <v>931</v>
      </c>
      <c r="C13" s="276">
        <v>1950</v>
      </c>
    </row>
    <row r="14" spans="1:52" s="200" customFormat="1" ht="21" customHeight="1">
      <c r="A14" s="212"/>
      <c r="B14" s="222" t="s">
        <v>932</v>
      </c>
      <c r="C14" s="276">
        <v>3000</v>
      </c>
    </row>
    <row r="15" spans="1:52" s="199" customFormat="1">
      <c r="A15" s="214"/>
      <c r="B15" s="223" t="s">
        <v>766</v>
      </c>
      <c r="C15" s="278">
        <f>SUM(C12:C14)</f>
        <v>8072</v>
      </c>
    </row>
    <row r="16" spans="1:52" s="202" customFormat="1">
      <c r="A16" s="211">
        <v>3</v>
      </c>
      <c r="B16" s="221" t="s">
        <v>767</v>
      </c>
      <c r="C16" s="277"/>
    </row>
    <row r="17" spans="1:3" s="200" customFormat="1" ht="23.25" customHeight="1">
      <c r="A17" s="212"/>
      <c r="B17" s="222" t="s">
        <v>384</v>
      </c>
      <c r="C17" s="276">
        <v>14900</v>
      </c>
    </row>
    <row r="18" spans="1:3" s="200" customFormat="1" ht="21" customHeight="1">
      <c r="A18" s="212"/>
      <c r="B18" s="222" t="s">
        <v>383</v>
      </c>
      <c r="C18" s="276">
        <v>3400</v>
      </c>
    </row>
    <row r="19" spans="1:3" s="199" customFormat="1">
      <c r="A19" s="214"/>
      <c r="B19" s="223" t="s">
        <v>766</v>
      </c>
      <c r="C19" s="278">
        <f>SUM(C17:C18)</f>
        <v>18300</v>
      </c>
    </row>
    <row r="20" spans="1:3" s="202" customFormat="1">
      <c r="A20" s="211">
        <v>4</v>
      </c>
      <c r="B20" s="221" t="s">
        <v>768</v>
      </c>
      <c r="C20" s="277"/>
    </row>
    <row r="21" spans="1:3" s="200" customFormat="1" ht="20.25" customHeight="1">
      <c r="A21" s="212"/>
      <c r="B21" s="222" t="s">
        <v>386</v>
      </c>
      <c r="C21" s="276">
        <v>3800</v>
      </c>
    </row>
    <row r="22" spans="1:3" s="200" customFormat="1" ht="21" customHeight="1">
      <c r="A22" s="212"/>
      <c r="B22" s="222" t="s">
        <v>385</v>
      </c>
      <c r="C22" s="276">
        <v>3800</v>
      </c>
    </row>
    <row r="23" spans="1:3" s="199" customFormat="1">
      <c r="A23" s="214"/>
      <c r="B23" s="223" t="s">
        <v>766</v>
      </c>
      <c r="C23" s="278">
        <f>SUM(C21:C22)</f>
        <v>7600</v>
      </c>
    </row>
    <row r="24" spans="1:3" s="202" customFormat="1">
      <c r="A24" s="211">
        <v>5</v>
      </c>
      <c r="B24" s="221" t="s">
        <v>769</v>
      </c>
      <c r="C24" s="277"/>
    </row>
    <row r="25" spans="1:3" s="200" customFormat="1" ht="37.5">
      <c r="A25" s="212"/>
      <c r="B25" s="222" t="s">
        <v>431</v>
      </c>
      <c r="C25" s="276">
        <v>600</v>
      </c>
    </row>
    <row r="26" spans="1:3" s="200" customFormat="1" ht="17.25" customHeight="1">
      <c r="A26" s="213"/>
      <c r="B26" s="222" t="s">
        <v>430</v>
      </c>
      <c r="C26" s="276">
        <v>1800</v>
      </c>
    </row>
    <row r="27" spans="1:3" s="200" customFormat="1" ht="23.25" customHeight="1">
      <c r="A27" s="213"/>
      <c r="B27" s="222" t="s">
        <v>429</v>
      </c>
      <c r="C27" s="276">
        <v>400</v>
      </c>
    </row>
    <row r="28" spans="1:3" s="200" customFormat="1" ht="20.25" customHeight="1">
      <c r="A28" s="212"/>
      <c r="B28" s="222" t="s">
        <v>428</v>
      </c>
      <c r="C28" s="276">
        <v>400</v>
      </c>
    </row>
    <row r="29" spans="1:3" s="199" customFormat="1">
      <c r="A29" s="214"/>
      <c r="B29" s="223" t="s">
        <v>764</v>
      </c>
      <c r="C29" s="278">
        <f>SUM(C25:C28)</f>
        <v>3200</v>
      </c>
    </row>
    <row r="30" spans="1:3" s="199" customFormat="1">
      <c r="A30" s="211">
        <v>6</v>
      </c>
      <c r="B30" s="221" t="s">
        <v>727</v>
      </c>
      <c r="C30" s="277"/>
    </row>
    <row r="31" spans="1:3" s="200" customFormat="1" ht="18" customHeight="1">
      <c r="A31" s="212"/>
      <c r="B31" s="240" t="s">
        <v>432</v>
      </c>
      <c r="C31" s="276">
        <v>6800</v>
      </c>
    </row>
    <row r="32" spans="1:3" s="199" customFormat="1">
      <c r="A32" s="214"/>
      <c r="B32" s="241" t="s">
        <v>764</v>
      </c>
      <c r="C32" s="278">
        <f>SUM(C31:C31)</f>
        <v>6800</v>
      </c>
    </row>
    <row r="33" spans="1:3" s="199" customFormat="1">
      <c r="A33" s="211">
        <v>7</v>
      </c>
      <c r="B33" s="221" t="s">
        <v>728</v>
      </c>
      <c r="C33" s="277"/>
    </row>
    <row r="34" spans="1:3" s="200" customFormat="1" ht="21.75" customHeight="1">
      <c r="A34" s="212"/>
      <c r="B34" s="222" t="s">
        <v>434</v>
      </c>
      <c r="C34" s="276">
        <v>500</v>
      </c>
    </row>
    <row r="35" spans="1:3" s="200" customFormat="1" ht="36" customHeight="1">
      <c r="A35" s="212"/>
      <c r="B35" s="239" t="s">
        <v>433</v>
      </c>
      <c r="C35" s="276">
        <v>2000</v>
      </c>
    </row>
    <row r="36" spans="1:3" s="199" customFormat="1" ht="16.5" customHeight="1">
      <c r="A36" s="214"/>
      <c r="B36" s="223" t="s">
        <v>764</v>
      </c>
      <c r="C36" s="278">
        <f>SUM(C34:C35)</f>
        <v>2500</v>
      </c>
    </row>
    <row r="37" spans="1:3" s="199" customFormat="1" hidden="1">
      <c r="A37" s="214" t="s">
        <v>813</v>
      </c>
      <c r="B37" s="225" t="s">
        <v>729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814</v>
      </c>
      <c r="B39" s="225" t="s">
        <v>730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815</v>
      </c>
      <c r="B41" s="225" t="s">
        <v>731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732</v>
      </c>
      <c r="C43" s="279"/>
    </row>
    <row r="44" spans="1:3" s="200" customFormat="1" ht="23.25" customHeight="1">
      <c r="A44" s="212"/>
      <c r="B44" s="222" t="s">
        <v>435</v>
      </c>
      <c r="C44" s="276">
        <v>2500</v>
      </c>
    </row>
    <row r="45" spans="1:3" s="200" customFormat="1">
      <c r="A45" s="212"/>
      <c r="B45" s="223" t="s">
        <v>766</v>
      </c>
      <c r="C45" s="278">
        <f>SUM(C44)</f>
        <v>2500</v>
      </c>
    </row>
    <row r="46" spans="1:3" s="200" customFormat="1">
      <c r="A46" s="211">
        <v>9</v>
      </c>
      <c r="B46" s="221" t="s">
        <v>733</v>
      </c>
      <c r="C46" s="279"/>
    </row>
    <row r="47" spans="1:3" s="200" customFormat="1">
      <c r="A47" s="212"/>
      <c r="B47" s="239" t="s">
        <v>1143</v>
      </c>
      <c r="C47" s="276">
        <v>6000</v>
      </c>
    </row>
    <row r="48" spans="1:3" s="200" customFormat="1">
      <c r="A48" s="212"/>
      <c r="B48" s="239" t="s">
        <v>1142</v>
      </c>
      <c r="C48" s="276">
        <v>500</v>
      </c>
    </row>
    <row r="49" spans="1:3" s="200" customFormat="1">
      <c r="A49" s="212"/>
      <c r="B49" s="239" t="s">
        <v>1141</v>
      </c>
      <c r="C49" s="276">
        <v>3000</v>
      </c>
    </row>
    <row r="50" spans="1:3" s="200" customFormat="1">
      <c r="A50" s="212"/>
      <c r="B50" s="239" t="s">
        <v>584</v>
      </c>
      <c r="C50" s="276">
        <v>300</v>
      </c>
    </row>
    <row r="51" spans="1:3" s="200" customFormat="1" ht="37.5" customHeight="1">
      <c r="A51" s="212"/>
      <c r="B51" s="239" t="s">
        <v>583</v>
      </c>
      <c r="C51" s="276">
        <v>500</v>
      </c>
    </row>
    <row r="52" spans="1:3" s="200" customFormat="1">
      <c r="A52" s="212"/>
      <c r="B52" s="223" t="s">
        <v>766</v>
      </c>
      <c r="C52" s="278">
        <f>SUM(C47:C51)</f>
        <v>10300</v>
      </c>
    </row>
    <row r="53" spans="1:3" s="203" customFormat="1">
      <c r="A53" s="211">
        <v>10</v>
      </c>
      <c r="B53" s="221" t="s">
        <v>734</v>
      </c>
      <c r="C53" s="279"/>
    </row>
    <row r="54" spans="1:3" s="200" customFormat="1">
      <c r="A54" s="214"/>
      <c r="B54" s="222" t="s">
        <v>1144</v>
      </c>
      <c r="C54" s="276">
        <v>7900</v>
      </c>
    </row>
    <row r="55" spans="1:3" s="200" customFormat="1">
      <c r="A55" s="214"/>
      <c r="B55" s="222" t="s">
        <v>859</v>
      </c>
      <c r="C55" s="276">
        <v>1000</v>
      </c>
    </row>
    <row r="56" spans="1:3" s="199" customFormat="1">
      <c r="A56" s="214"/>
      <c r="B56" s="223" t="s">
        <v>766</v>
      </c>
      <c r="C56" s="278">
        <f>SUM(C54:C55)</f>
        <v>8900</v>
      </c>
    </row>
    <row r="57" spans="1:3" s="200" customFormat="1">
      <c r="A57" s="211">
        <v>11</v>
      </c>
      <c r="B57" s="221" t="s">
        <v>735</v>
      </c>
      <c r="C57" s="279"/>
    </row>
    <row r="58" spans="1:3" s="200" customFormat="1">
      <c r="A58" s="214"/>
      <c r="B58" s="239" t="s">
        <v>866</v>
      </c>
      <c r="C58" s="276">
        <v>10000</v>
      </c>
    </row>
    <row r="59" spans="1:3" s="200" customFormat="1">
      <c r="A59" s="214"/>
      <c r="B59" s="239" t="s">
        <v>865</v>
      </c>
      <c r="C59" s="276">
        <v>2750</v>
      </c>
    </row>
    <row r="60" spans="1:3" s="200" customFormat="1" ht="37.5">
      <c r="A60" s="214"/>
      <c r="B60" s="239" t="s">
        <v>864</v>
      </c>
      <c r="C60" s="276">
        <v>10000</v>
      </c>
    </row>
    <row r="61" spans="1:3" s="200" customFormat="1" ht="37.5">
      <c r="A61" s="214"/>
      <c r="B61" s="239" t="s">
        <v>861</v>
      </c>
      <c r="C61" s="276">
        <v>23000</v>
      </c>
    </row>
    <row r="62" spans="1:3" s="200" customFormat="1" ht="18.75" customHeight="1">
      <c r="A62" s="214"/>
      <c r="B62" s="239" t="s">
        <v>860</v>
      </c>
      <c r="C62" s="276">
        <v>700</v>
      </c>
    </row>
    <row r="63" spans="1:3" s="199" customFormat="1">
      <c r="A63" s="214"/>
      <c r="B63" s="223" t="s">
        <v>764</v>
      </c>
      <c r="C63" s="278">
        <f>SUM(C58:C62)</f>
        <v>46450</v>
      </c>
    </row>
    <row r="64" spans="1:3" s="199" customFormat="1">
      <c r="A64" s="211">
        <v>12</v>
      </c>
      <c r="B64" s="221" t="s">
        <v>736</v>
      </c>
      <c r="C64" s="277"/>
    </row>
    <row r="65" spans="1:3" s="199" customFormat="1">
      <c r="A65" s="214"/>
      <c r="B65" s="242" t="s">
        <v>869</v>
      </c>
      <c r="C65" s="276">
        <v>600</v>
      </c>
    </row>
    <row r="66" spans="1:3" s="199" customFormat="1">
      <c r="A66" s="214"/>
      <c r="B66" s="242" t="s">
        <v>868</v>
      </c>
      <c r="C66" s="276">
        <v>500</v>
      </c>
    </row>
    <row r="67" spans="1:3" s="199" customFormat="1">
      <c r="A67" s="214"/>
      <c r="B67" s="242" t="s">
        <v>867</v>
      </c>
      <c r="C67" s="276">
        <v>500</v>
      </c>
    </row>
    <row r="68" spans="1:3" s="199" customFormat="1">
      <c r="A68" s="214"/>
      <c r="B68" s="223" t="s">
        <v>764</v>
      </c>
      <c r="C68" s="278">
        <f>SUM(C65:C67)</f>
        <v>1600</v>
      </c>
    </row>
    <row r="69" spans="1:3" s="199" customFormat="1">
      <c r="A69" s="211">
        <v>13</v>
      </c>
      <c r="B69" s="221" t="s">
        <v>737</v>
      </c>
      <c r="C69" s="277"/>
    </row>
    <row r="70" spans="1:3" s="200" customFormat="1" ht="21.75" customHeight="1">
      <c r="A70" s="214"/>
      <c r="B70" s="242" t="s">
        <v>706</v>
      </c>
      <c r="C70" s="276">
        <v>10000</v>
      </c>
    </row>
    <row r="71" spans="1:3" s="200" customFormat="1" ht="38.25" customHeight="1">
      <c r="A71" s="214"/>
      <c r="B71" s="242" t="s">
        <v>705</v>
      </c>
      <c r="C71" s="276">
        <v>5000</v>
      </c>
    </row>
    <row r="72" spans="1:3" s="200" customFormat="1" ht="35.25" customHeight="1">
      <c r="A72" s="214"/>
      <c r="B72" s="242" t="s">
        <v>870</v>
      </c>
      <c r="C72" s="276">
        <v>800</v>
      </c>
    </row>
    <row r="73" spans="1:3" s="199" customFormat="1" ht="22.5" customHeight="1">
      <c r="A73" s="214"/>
      <c r="B73" s="243" t="s">
        <v>766</v>
      </c>
      <c r="C73" s="278">
        <f>SUM(C70:C72)</f>
        <v>15800</v>
      </c>
    </row>
    <row r="74" spans="1:3" s="203" customFormat="1">
      <c r="A74" s="211">
        <v>14</v>
      </c>
      <c r="B74" s="221" t="s">
        <v>738</v>
      </c>
      <c r="C74" s="279"/>
    </row>
    <row r="75" spans="1:3" s="200" customFormat="1" ht="37.5">
      <c r="A75" s="214"/>
      <c r="B75" s="222" t="s">
        <v>22</v>
      </c>
      <c r="C75" s="276">
        <v>500</v>
      </c>
    </row>
    <row r="76" spans="1:3" s="200" customFormat="1">
      <c r="A76" s="214"/>
      <c r="B76" s="222" t="s">
        <v>21</v>
      </c>
      <c r="C76" s="276">
        <v>600</v>
      </c>
    </row>
    <row r="77" spans="1:3" s="200" customFormat="1">
      <c r="A77" s="214"/>
      <c r="B77" s="222" t="s">
        <v>883</v>
      </c>
      <c r="C77" s="276">
        <v>500</v>
      </c>
    </row>
    <row r="78" spans="1:3" s="200" customFormat="1" ht="19.5" customHeight="1">
      <c r="A78" s="214"/>
      <c r="B78" s="222" t="s">
        <v>882</v>
      </c>
      <c r="C78" s="276">
        <v>28000</v>
      </c>
    </row>
    <row r="79" spans="1:3" s="200" customFormat="1" ht="37.5">
      <c r="A79" s="214"/>
      <c r="B79" s="222" t="s">
        <v>568</v>
      </c>
      <c r="C79" s="276">
        <v>6000</v>
      </c>
    </row>
    <row r="80" spans="1:3" s="200" customFormat="1">
      <c r="A80" s="214"/>
      <c r="B80" s="222" t="s">
        <v>567</v>
      </c>
      <c r="C80" s="276">
        <v>3000</v>
      </c>
    </row>
    <row r="81" spans="1:3" s="200" customFormat="1" ht="37.5">
      <c r="A81" s="214"/>
      <c r="B81" s="222" t="s">
        <v>566</v>
      </c>
      <c r="C81" s="276">
        <v>5500</v>
      </c>
    </row>
    <row r="82" spans="1:3" s="199" customFormat="1">
      <c r="A82" s="214"/>
      <c r="B82" s="223" t="s">
        <v>766</v>
      </c>
      <c r="C82" s="278">
        <f>SUM(C75:C81)</f>
        <v>44100</v>
      </c>
    </row>
    <row r="83" spans="1:3" s="199" customFormat="1">
      <c r="A83" s="211">
        <v>15</v>
      </c>
      <c r="B83" s="221" t="s">
        <v>739</v>
      </c>
      <c r="C83" s="277"/>
    </row>
    <row r="84" spans="1:3" s="200" customFormat="1">
      <c r="A84" s="212"/>
      <c r="B84" s="242" t="s">
        <v>966</v>
      </c>
      <c r="C84" s="276">
        <v>600</v>
      </c>
    </row>
    <row r="85" spans="1:3" s="200" customFormat="1">
      <c r="A85" s="212"/>
      <c r="B85" s="242" t="s">
        <v>25</v>
      </c>
      <c r="C85" s="276">
        <v>600</v>
      </c>
    </row>
    <row r="86" spans="1:3" s="200" customFormat="1">
      <c r="A86" s="212"/>
      <c r="B86" s="242" t="s">
        <v>24</v>
      </c>
      <c r="C86" s="276">
        <v>600</v>
      </c>
    </row>
    <row r="87" spans="1:3" s="200" customFormat="1" ht="20.25" customHeight="1">
      <c r="A87" s="212"/>
      <c r="B87" s="242" t="s">
        <v>23</v>
      </c>
      <c r="C87" s="276">
        <v>600</v>
      </c>
    </row>
    <row r="88" spans="1:3" s="199" customFormat="1">
      <c r="A88" s="214"/>
      <c r="B88" s="223" t="s">
        <v>764</v>
      </c>
      <c r="C88" s="278">
        <f>SUM(C84:C87)</f>
        <v>2400</v>
      </c>
    </row>
    <row r="89" spans="1:3" s="204" customFormat="1">
      <c r="A89" s="211">
        <v>16</v>
      </c>
      <c r="B89" s="221" t="s">
        <v>740</v>
      </c>
      <c r="C89" s="277"/>
    </row>
    <row r="90" spans="1:3" s="200" customFormat="1" ht="37.5">
      <c r="A90" s="212"/>
      <c r="B90" s="222" t="s">
        <v>582</v>
      </c>
      <c r="C90" s="280">
        <v>3220</v>
      </c>
    </row>
    <row r="91" spans="1:3" s="199" customFormat="1" ht="37.5">
      <c r="A91" s="212"/>
      <c r="B91" s="222" t="s">
        <v>968</v>
      </c>
      <c r="C91" s="276">
        <v>2450</v>
      </c>
    </row>
    <row r="92" spans="1:3" s="199" customFormat="1">
      <c r="A92" s="212"/>
      <c r="B92" s="222" t="s">
        <v>967</v>
      </c>
      <c r="C92" s="276">
        <v>12600</v>
      </c>
    </row>
    <row r="93" spans="1:3" s="199" customFormat="1">
      <c r="A93" s="214"/>
      <c r="B93" s="223" t="s">
        <v>766</v>
      </c>
      <c r="C93" s="278">
        <f>SUM(C90:C92)</f>
        <v>18270</v>
      </c>
    </row>
    <row r="94" spans="1:3" s="200" customFormat="1">
      <c r="A94" s="211">
        <v>17</v>
      </c>
      <c r="B94" s="221" t="s">
        <v>741</v>
      </c>
      <c r="C94" s="279"/>
    </row>
    <row r="95" spans="1:3" s="200" customFormat="1">
      <c r="A95" s="212"/>
      <c r="B95" s="222" t="s">
        <v>232</v>
      </c>
      <c r="C95" s="276">
        <v>21395</v>
      </c>
    </row>
    <row r="96" spans="1:3" s="200" customFormat="1" ht="22.5" customHeight="1">
      <c r="A96" s="212"/>
      <c r="B96" s="222" t="s">
        <v>231</v>
      </c>
      <c r="C96" s="276">
        <v>23000</v>
      </c>
    </row>
    <row r="97" spans="1:3" s="200" customFormat="1" ht="36.75" customHeight="1">
      <c r="A97" s="212"/>
      <c r="B97" s="222" t="s">
        <v>230</v>
      </c>
      <c r="C97" s="276">
        <v>600</v>
      </c>
    </row>
    <row r="98" spans="1:3" s="200" customFormat="1" ht="19.5" customHeight="1">
      <c r="A98" s="212"/>
      <c r="B98" s="222" t="s">
        <v>660</v>
      </c>
      <c r="C98" s="276">
        <v>400</v>
      </c>
    </row>
    <row r="99" spans="1:3" s="199" customFormat="1">
      <c r="A99" s="214"/>
      <c r="B99" s="223" t="s">
        <v>764</v>
      </c>
      <c r="C99" s="278">
        <f>SUM(C95:C98)</f>
        <v>45395</v>
      </c>
    </row>
    <row r="100" spans="1:3" s="200" customFormat="1">
      <c r="A100" s="211">
        <v>18</v>
      </c>
      <c r="B100" s="221" t="s">
        <v>742</v>
      </c>
      <c r="C100" s="279"/>
    </row>
    <row r="101" spans="1:3" s="200" customFormat="1" ht="23.25" customHeight="1">
      <c r="A101" s="212"/>
      <c r="B101" s="222" t="s">
        <v>235</v>
      </c>
      <c r="C101" s="276">
        <v>7500</v>
      </c>
    </row>
    <row r="102" spans="1:3" s="200" customFormat="1">
      <c r="A102" s="212"/>
      <c r="B102" s="222" t="s">
        <v>234</v>
      </c>
      <c r="C102" s="276">
        <v>600</v>
      </c>
    </row>
    <row r="103" spans="1:3" s="200" customFormat="1" ht="21" customHeight="1">
      <c r="A103" s="212"/>
      <c r="B103" s="222" t="s">
        <v>233</v>
      </c>
      <c r="C103" s="276">
        <v>700</v>
      </c>
    </row>
    <row r="104" spans="1:3" s="199" customFormat="1">
      <c r="A104" s="214"/>
      <c r="B104" s="223" t="s">
        <v>764</v>
      </c>
      <c r="C104" s="278">
        <f>SUM(C101:C103)</f>
        <v>8800</v>
      </c>
    </row>
    <row r="105" spans="1:3" s="199" customFormat="1">
      <c r="A105" s="211">
        <v>19</v>
      </c>
      <c r="B105" s="221" t="s">
        <v>743</v>
      </c>
      <c r="C105" s="277"/>
    </row>
    <row r="106" spans="1:3" s="200" customFormat="1">
      <c r="A106" s="212"/>
      <c r="B106" s="242" t="s">
        <v>951</v>
      </c>
      <c r="C106" s="276">
        <v>600</v>
      </c>
    </row>
    <row r="107" spans="1:3" s="200" customFormat="1" ht="20.25" customHeight="1">
      <c r="A107" s="212"/>
      <c r="B107" s="242" t="s">
        <v>586</v>
      </c>
      <c r="C107" s="276">
        <v>3000</v>
      </c>
    </row>
    <row r="108" spans="1:3" s="200" customFormat="1">
      <c r="A108" s="212"/>
      <c r="B108" s="242" t="s">
        <v>939</v>
      </c>
      <c r="C108" s="276">
        <v>7500</v>
      </c>
    </row>
    <row r="109" spans="1:3" s="200" customFormat="1">
      <c r="A109" s="212"/>
      <c r="B109" s="242" t="s">
        <v>938</v>
      </c>
      <c r="C109" s="276">
        <v>4500</v>
      </c>
    </row>
    <row r="110" spans="1:3" s="200" customFormat="1">
      <c r="A110" s="212"/>
      <c r="B110" s="242" t="s">
        <v>937</v>
      </c>
      <c r="C110" s="276">
        <v>6500</v>
      </c>
    </row>
    <row r="111" spans="1:3" s="200" customFormat="1">
      <c r="A111" s="212"/>
      <c r="B111" s="242" t="s">
        <v>936</v>
      </c>
      <c r="C111" s="276">
        <v>700</v>
      </c>
    </row>
    <row r="112" spans="1:3" s="200" customFormat="1">
      <c r="A112" s="212"/>
      <c r="B112" s="242" t="s">
        <v>935</v>
      </c>
      <c r="C112" s="276">
        <v>700</v>
      </c>
    </row>
    <row r="113" spans="1:3" s="200" customFormat="1">
      <c r="A113" s="212"/>
      <c r="B113" s="242" t="s">
        <v>934</v>
      </c>
      <c r="C113" s="276">
        <v>700</v>
      </c>
    </row>
    <row r="114" spans="1:3" s="199" customFormat="1">
      <c r="A114" s="214"/>
      <c r="B114" s="244" t="s">
        <v>764</v>
      </c>
      <c r="C114" s="278">
        <f>SUM(C106:C113)</f>
        <v>24200</v>
      </c>
    </row>
    <row r="115" spans="1:3" s="199" customFormat="1">
      <c r="A115" s="214"/>
      <c r="B115" s="223" t="s">
        <v>538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529" t="s">
        <v>747</v>
      </c>
      <c r="B116" s="529"/>
      <c r="C116" s="529"/>
    </row>
    <row r="117" spans="1:3" s="199" customFormat="1" hidden="1" outlineLevel="1">
      <c r="A117" s="211">
        <v>1</v>
      </c>
      <c r="B117" s="221" t="s">
        <v>507</v>
      </c>
      <c r="C117" s="277"/>
    </row>
    <row r="118" spans="1:3" s="199" customFormat="1" ht="37.5" hidden="1" outlineLevel="1">
      <c r="A118" s="212"/>
      <c r="B118" s="224" t="s">
        <v>952</v>
      </c>
      <c r="C118" s="276">
        <v>14000</v>
      </c>
    </row>
    <row r="119" spans="1:3" s="199" customFormat="1" hidden="1" outlineLevel="1">
      <c r="A119" s="214"/>
      <c r="B119" s="225" t="s">
        <v>764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765</v>
      </c>
      <c r="C120" s="277"/>
    </row>
    <row r="121" spans="1:3" s="199" customFormat="1" ht="37.5" hidden="1" outlineLevel="1">
      <c r="A121" s="212"/>
      <c r="B121" s="224" t="s">
        <v>920</v>
      </c>
      <c r="C121" s="276">
        <v>3800</v>
      </c>
    </row>
    <row r="122" spans="1:3" s="199" customFormat="1" hidden="1" outlineLevel="1">
      <c r="A122" s="212"/>
      <c r="B122" s="224" t="s">
        <v>400</v>
      </c>
      <c r="C122" s="276" t="e">
        <f>#REF!-#REF!</f>
        <v>#REF!</v>
      </c>
    </row>
    <row r="123" spans="1:3" s="199" customFormat="1" hidden="1" outlineLevel="1">
      <c r="A123" s="214"/>
      <c r="B123" s="225" t="s">
        <v>766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767</v>
      </c>
      <c r="C124" s="277"/>
    </row>
    <row r="125" spans="1:3" s="199" customFormat="1" hidden="1" outlineLevel="1">
      <c r="A125" s="212"/>
      <c r="B125" s="224" t="s">
        <v>921</v>
      </c>
      <c r="C125" s="276">
        <v>2600</v>
      </c>
    </row>
    <row r="126" spans="1:3" s="199" customFormat="1" hidden="1" outlineLevel="1">
      <c r="A126" s="214"/>
      <c r="B126" s="225" t="s">
        <v>766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728</v>
      </c>
      <c r="C127" s="277"/>
    </row>
    <row r="128" spans="1:3" s="199" customFormat="1" hidden="1" outlineLevel="1">
      <c r="A128" s="212"/>
      <c r="B128" s="224" t="s">
        <v>942</v>
      </c>
      <c r="C128" s="276">
        <v>2000</v>
      </c>
    </row>
    <row r="129" spans="1:3" s="199" customFormat="1" hidden="1" outlineLevel="1">
      <c r="A129" s="212"/>
      <c r="B129" s="224" t="s">
        <v>1129</v>
      </c>
      <c r="C129" s="276">
        <v>890</v>
      </c>
    </row>
    <row r="130" spans="1:3" s="199" customFormat="1" hidden="1" outlineLevel="1">
      <c r="A130" s="214"/>
      <c r="B130" s="225" t="s">
        <v>764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734</v>
      </c>
      <c r="C131" s="279"/>
    </row>
    <row r="132" spans="1:3" s="199" customFormat="1" hidden="1" outlineLevel="1">
      <c r="A132" s="214"/>
      <c r="B132" s="224" t="s">
        <v>1130</v>
      </c>
      <c r="C132" s="276">
        <v>10100</v>
      </c>
    </row>
    <row r="133" spans="1:3" s="199" customFormat="1" hidden="1" outlineLevel="1">
      <c r="A133" s="214"/>
      <c r="B133" s="224" t="s">
        <v>1131</v>
      </c>
      <c r="C133" s="276">
        <v>2800</v>
      </c>
    </row>
    <row r="134" spans="1:3" s="199" customFormat="1" hidden="1" outlineLevel="1">
      <c r="A134" s="214"/>
      <c r="B134" s="224" t="s">
        <v>1132</v>
      </c>
      <c r="C134" s="276">
        <v>1750</v>
      </c>
    </row>
    <row r="135" spans="1:3" s="199" customFormat="1" hidden="1" outlineLevel="1">
      <c r="A135" s="214"/>
      <c r="B135" s="224" t="s">
        <v>1133</v>
      </c>
      <c r="C135" s="276">
        <v>1600</v>
      </c>
    </row>
    <row r="136" spans="1:3" s="199" customFormat="1" hidden="1" outlineLevel="1">
      <c r="A136" s="214"/>
      <c r="B136" s="224" t="s">
        <v>1134</v>
      </c>
      <c r="C136" s="276">
        <v>2400</v>
      </c>
    </row>
    <row r="137" spans="1:3" s="199" customFormat="1" hidden="1" outlineLevel="1">
      <c r="A137" s="214"/>
      <c r="B137" s="224" t="s">
        <v>1135</v>
      </c>
      <c r="C137" s="276">
        <v>2600</v>
      </c>
    </row>
    <row r="138" spans="1:3" s="199" customFormat="1" hidden="1" outlineLevel="1">
      <c r="A138" s="214"/>
      <c r="B138" s="225" t="s">
        <v>766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738</v>
      </c>
      <c r="C139" s="279"/>
    </row>
    <row r="140" spans="1:3" s="199" customFormat="1" hidden="1" outlineLevel="1">
      <c r="A140" s="214"/>
      <c r="B140" s="224" t="s">
        <v>1136</v>
      </c>
      <c r="C140" s="276">
        <v>5900</v>
      </c>
    </row>
    <row r="141" spans="1:3" s="199" customFormat="1" hidden="1" outlineLevel="1">
      <c r="A141" s="214"/>
      <c r="B141" s="224" t="s">
        <v>1137</v>
      </c>
      <c r="C141" s="276">
        <v>3600</v>
      </c>
    </row>
    <row r="142" spans="1:3" s="199" customFormat="1" hidden="1" outlineLevel="1">
      <c r="A142" s="214"/>
      <c r="B142" s="224" t="s">
        <v>1065</v>
      </c>
      <c r="C142" s="276">
        <v>18000</v>
      </c>
    </row>
    <row r="143" spans="1:3" s="199" customFormat="1" hidden="1" outlineLevel="1">
      <c r="A143" s="214"/>
      <c r="B143" s="224" t="s">
        <v>1066</v>
      </c>
      <c r="C143" s="276">
        <v>4000</v>
      </c>
    </row>
    <row r="144" spans="1:3" s="199" customFormat="1" ht="37.5" hidden="1" outlineLevel="1">
      <c r="A144" s="214"/>
      <c r="B144" s="224" t="s">
        <v>1067</v>
      </c>
      <c r="C144" s="276">
        <v>7000</v>
      </c>
    </row>
    <row r="145" spans="1:3" s="199" customFormat="1" hidden="1" outlineLevel="1">
      <c r="A145" s="214"/>
      <c r="B145" s="225" t="s">
        <v>766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739</v>
      </c>
      <c r="C146" s="277"/>
    </row>
    <row r="147" spans="1:3" s="199" customFormat="1" hidden="1" outlineLevel="1">
      <c r="A147" s="212"/>
      <c r="B147" s="224" t="s">
        <v>1068</v>
      </c>
      <c r="C147" s="276">
        <v>3500</v>
      </c>
    </row>
    <row r="148" spans="1:3" s="199" customFormat="1" hidden="1" outlineLevel="1">
      <c r="A148" s="212"/>
      <c r="B148" s="210" t="s">
        <v>1069</v>
      </c>
      <c r="C148" s="276">
        <v>4000</v>
      </c>
    </row>
    <row r="149" spans="1:3" s="199" customFormat="1" hidden="1" outlineLevel="1">
      <c r="A149" s="214"/>
      <c r="B149" s="225" t="s">
        <v>764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741</v>
      </c>
      <c r="C150" s="279"/>
    </row>
    <row r="151" spans="1:3" s="199" customFormat="1" hidden="1" outlineLevel="1">
      <c r="A151" s="212"/>
      <c r="B151" s="224" t="s">
        <v>690</v>
      </c>
      <c r="C151" s="276">
        <v>3000</v>
      </c>
    </row>
    <row r="152" spans="1:3" s="199" customFormat="1" hidden="1" outlineLevel="1">
      <c r="A152" s="213"/>
      <c r="B152" s="224" t="s">
        <v>691</v>
      </c>
      <c r="C152" s="276">
        <v>2148</v>
      </c>
    </row>
    <row r="153" spans="1:3" s="199" customFormat="1" hidden="1" outlineLevel="1">
      <c r="A153" s="214"/>
      <c r="B153" s="225" t="s">
        <v>764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742</v>
      </c>
      <c r="C154" s="279"/>
    </row>
    <row r="155" spans="1:3" s="199" customFormat="1" ht="37.5" hidden="1" outlineLevel="1">
      <c r="A155" s="212"/>
      <c r="B155" s="224" t="s">
        <v>748</v>
      </c>
      <c r="C155" s="276">
        <v>15000</v>
      </c>
    </row>
    <row r="156" spans="1:3" s="199" customFormat="1" hidden="1" outlineLevel="1">
      <c r="A156" s="214"/>
      <c r="B156" s="225" t="s">
        <v>764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743</v>
      </c>
      <c r="C157" s="277"/>
    </row>
    <row r="158" spans="1:3" s="199" customFormat="1" ht="33" hidden="1" customHeight="1" outlineLevel="1">
      <c r="A158" s="212"/>
      <c r="B158" s="227" t="s">
        <v>749</v>
      </c>
      <c r="C158" s="276">
        <v>7000</v>
      </c>
    </row>
    <row r="159" spans="1:3" s="199" customFormat="1" hidden="1" outlineLevel="1">
      <c r="A159" s="212"/>
      <c r="B159" s="227" t="s">
        <v>750</v>
      </c>
      <c r="C159" s="276">
        <v>5000</v>
      </c>
    </row>
    <row r="160" spans="1:3" s="199" customFormat="1" hidden="1" outlineLevel="1">
      <c r="A160" s="214"/>
      <c r="B160" s="228" t="s">
        <v>764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744</v>
      </c>
      <c r="C161" s="277"/>
    </row>
    <row r="162" spans="1:3" s="199" customFormat="1" hidden="1" outlineLevel="1">
      <c r="A162" s="214"/>
      <c r="B162" s="227" t="s">
        <v>751</v>
      </c>
      <c r="C162" s="276">
        <v>5000</v>
      </c>
    </row>
    <row r="163" spans="1:3" s="199" customFormat="1" hidden="1" outlineLevel="1">
      <c r="A163" s="214"/>
      <c r="B163" s="227" t="s">
        <v>752</v>
      </c>
      <c r="C163" s="276">
        <v>7000</v>
      </c>
    </row>
    <row r="164" spans="1:3" s="199" customFormat="1" hidden="1" outlineLevel="1">
      <c r="A164" s="214"/>
      <c r="B164" s="228" t="s">
        <v>766</v>
      </c>
      <c r="C164" s="278">
        <f>SUM(C162:C163)</f>
        <v>12000</v>
      </c>
    </row>
    <row r="165" spans="1:3" s="199" customFormat="1" hidden="1" outlineLevel="1">
      <c r="A165" s="214"/>
      <c r="B165" s="225" t="s">
        <v>753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754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529" t="s">
        <v>539</v>
      </c>
      <c r="B168" s="529"/>
      <c r="C168" s="529"/>
    </row>
    <row r="169" spans="1:3" s="199" customFormat="1">
      <c r="A169" s="211">
        <v>1</v>
      </c>
      <c r="B169" s="229" t="s">
        <v>756</v>
      </c>
      <c r="C169" s="277"/>
    </row>
    <row r="170" spans="1:3" s="200" customFormat="1">
      <c r="A170" s="212"/>
      <c r="B170" s="222" t="s">
        <v>943</v>
      </c>
      <c r="C170" s="276">
        <v>3500</v>
      </c>
    </row>
    <row r="171" spans="1:3" s="200" customFormat="1">
      <c r="A171" s="212"/>
      <c r="B171" s="223" t="s">
        <v>766</v>
      </c>
      <c r="C171" s="278">
        <f>SUM(C170)</f>
        <v>3500</v>
      </c>
    </row>
    <row r="172" spans="1:3" s="199" customFormat="1">
      <c r="A172" s="211">
        <v>2</v>
      </c>
      <c r="B172" s="221" t="s">
        <v>757</v>
      </c>
      <c r="C172" s="277"/>
    </row>
    <row r="173" spans="1:3" s="200" customFormat="1">
      <c r="A173" s="212"/>
      <c r="B173" s="222" t="s">
        <v>923</v>
      </c>
      <c r="C173" s="276">
        <v>4400</v>
      </c>
    </row>
    <row r="174" spans="1:3" s="200" customFormat="1">
      <c r="A174" s="212"/>
      <c r="B174" s="222" t="s">
        <v>922</v>
      </c>
      <c r="C174" s="276">
        <v>8000</v>
      </c>
    </row>
    <row r="175" spans="1:3" s="199" customFormat="1">
      <c r="A175" s="214"/>
      <c r="B175" s="223" t="s">
        <v>766</v>
      </c>
      <c r="C175" s="278">
        <f>SUM(C173:C174)</f>
        <v>12400</v>
      </c>
    </row>
    <row r="176" spans="1:3" s="199" customFormat="1">
      <c r="A176" s="211">
        <v>3</v>
      </c>
      <c r="B176" s="221" t="s">
        <v>758</v>
      </c>
      <c r="C176" s="277"/>
    </row>
    <row r="177" spans="1:3" s="200" customFormat="1" ht="37.5">
      <c r="A177" s="212"/>
      <c r="B177" s="222" t="s">
        <v>68</v>
      </c>
      <c r="C177" s="276">
        <v>500</v>
      </c>
    </row>
    <row r="178" spans="1:3" s="200" customFormat="1">
      <c r="A178" s="212"/>
      <c r="B178" s="239" t="s">
        <v>575</v>
      </c>
      <c r="C178" s="276">
        <v>7789</v>
      </c>
    </row>
    <row r="179" spans="1:3" s="200" customFormat="1" ht="21.75" customHeight="1">
      <c r="A179" s="212"/>
      <c r="B179" s="239" t="s">
        <v>574</v>
      </c>
      <c r="C179" s="276">
        <v>1000</v>
      </c>
    </row>
    <row r="180" spans="1:3" s="199" customFormat="1">
      <c r="A180" s="214"/>
      <c r="B180" s="223" t="s">
        <v>766</v>
      </c>
      <c r="C180" s="278">
        <f>SUM(C177:C179)</f>
        <v>9289</v>
      </c>
    </row>
    <row r="181" spans="1:3" s="199" customFormat="1">
      <c r="A181" s="211">
        <v>4</v>
      </c>
      <c r="B181" s="221" t="s">
        <v>759</v>
      </c>
      <c r="C181" s="277"/>
    </row>
    <row r="182" spans="1:3" s="200" customFormat="1" ht="21" customHeight="1">
      <c r="A182" s="212"/>
      <c r="B182" s="222" t="s">
        <v>558</v>
      </c>
      <c r="C182" s="276">
        <v>4750</v>
      </c>
    </row>
    <row r="183" spans="1:3" s="200" customFormat="1" ht="19.5" customHeight="1">
      <c r="A183" s="212"/>
      <c r="B183" s="222" t="s">
        <v>557</v>
      </c>
      <c r="C183" s="276">
        <v>20000</v>
      </c>
    </row>
    <row r="184" spans="1:3" s="200" customFormat="1">
      <c r="A184" s="212"/>
      <c r="B184" s="222" t="s">
        <v>556</v>
      </c>
      <c r="C184" s="276">
        <v>400</v>
      </c>
    </row>
    <row r="185" spans="1:3" s="200" customFormat="1">
      <c r="A185" s="212"/>
      <c r="B185" s="222" t="s">
        <v>459</v>
      </c>
      <c r="C185" s="276">
        <v>470</v>
      </c>
    </row>
    <row r="186" spans="1:3" s="200" customFormat="1">
      <c r="A186" s="212"/>
      <c r="B186" s="222" t="s">
        <v>458</v>
      </c>
      <c r="C186" s="276">
        <v>470</v>
      </c>
    </row>
    <row r="187" spans="1:3" s="199" customFormat="1">
      <c r="A187" s="214"/>
      <c r="B187" s="223" t="s">
        <v>764</v>
      </c>
      <c r="C187" s="278">
        <f>SUM(C182:C186)</f>
        <v>26090</v>
      </c>
    </row>
    <row r="188" spans="1:3" s="199" customFormat="1">
      <c r="A188" s="211">
        <v>5</v>
      </c>
      <c r="B188" s="221" t="s">
        <v>760</v>
      </c>
      <c r="C188" s="277"/>
    </row>
    <row r="189" spans="1:3" s="200" customFormat="1" ht="37.5">
      <c r="A189" s="212"/>
      <c r="B189" s="222" t="s">
        <v>404</v>
      </c>
      <c r="C189" s="276">
        <v>5400</v>
      </c>
    </row>
    <row r="190" spans="1:3" s="199" customFormat="1">
      <c r="A190" s="214"/>
      <c r="B190" s="223" t="s">
        <v>764</v>
      </c>
      <c r="C190" s="278">
        <f>SUM(C189:C189)</f>
        <v>5400</v>
      </c>
    </row>
    <row r="191" spans="1:3" s="199" customFormat="1">
      <c r="A191" s="211">
        <v>6</v>
      </c>
      <c r="B191" s="221" t="s">
        <v>727</v>
      </c>
      <c r="C191" s="277"/>
    </row>
    <row r="192" spans="1:3" s="199" customFormat="1">
      <c r="A192" s="214"/>
      <c r="B192" s="242" t="s">
        <v>784</v>
      </c>
      <c r="C192" s="276">
        <v>3000</v>
      </c>
    </row>
    <row r="193" spans="1:3" s="200" customFormat="1" ht="39" customHeight="1">
      <c r="A193" s="212"/>
      <c r="B193" s="242" t="s">
        <v>783</v>
      </c>
      <c r="C193" s="276">
        <v>1700</v>
      </c>
    </row>
    <row r="194" spans="1:3" s="199" customFormat="1" ht="15" customHeight="1">
      <c r="A194" s="214"/>
      <c r="B194" s="223" t="s">
        <v>764</v>
      </c>
      <c r="C194" s="278">
        <f>SUM(C192:C193)</f>
        <v>4700</v>
      </c>
    </row>
    <row r="195" spans="1:3" s="199" customFormat="1" hidden="1">
      <c r="A195" s="214" t="s">
        <v>812</v>
      </c>
      <c r="B195" s="225" t="s">
        <v>761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728</v>
      </c>
      <c r="C197" s="279"/>
    </row>
    <row r="198" spans="1:3" s="200" customFormat="1">
      <c r="A198" s="212"/>
      <c r="B198" s="239" t="s">
        <v>785</v>
      </c>
      <c r="C198" s="276">
        <v>4000</v>
      </c>
    </row>
    <row r="199" spans="1:3" s="199" customFormat="1">
      <c r="A199" s="214"/>
      <c r="B199" s="223" t="s">
        <v>766</v>
      </c>
      <c r="C199" s="278">
        <f>SUM(C198)</f>
        <v>4000</v>
      </c>
    </row>
    <row r="200" spans="1:3" s="200" customFormat="1">
      <c r="A200" s="211">
        <v>8</v>
      </c>
      <c r="B200" s="221" t="s">
        <v>597</v>
      </c>
      <c r="C200" s="279"/>
    </row>
    <row r="201" spans="1:3" s="200" customFormat="1" ht="38.25" customHeight="1">
      <c r="A201" s="212"/>
      <c r="B201" s="222" t="s">
        <v>786</v>
      </c>
      <c r="C201" s="276">
        <v>5000</v>
      </c>
    </row>
    <row r="202" spans="1:3" s="199" customFormat="1">
      <c r="A202" s="214"/>
      <c r="B202" s="223" t="s">
        <v>764</v>
      </c>
      <c r="C202" s="278">
        <f>C201</f>
        <v>5000</v>
      </c>
    </row>
    <row r="203" spans="1:3" s="204" customFormat="1">
      <c r="A203" s="211">
        <v>9</v>
      </c>
      <c r="B203" s="221" t="s">
        <v>734</v>
      </c>
      <c r="C203" s="277"/>
    </row>
    <row r="204" spans="1:3" s="200" customFormat="1">
      <c r="A204" s="212"/>
      <c r="B204" s="222" t="s">
        <v>787</v>
      </c>
      <c r="C204" s="276">
        <v>9100</v>
      </c>
    </row>
    <row r="205" spans="1:3" s="200" customFormat="1">
      <c r="A205" s="212"/>
      <c r="B205" s="222" t="s">
        <v>788</v>
      </c>
      <c r="C205" s="276">
        <v>590</v>
      </c>
    </row>
    <row r="206" spans="1:3" s="199" customFormat="1">
      <c r="A206" s="214"/>
      <c r="B206" s="223" t="s">
        <v>766</v>
      </c>
      <c r="C206" s="278">
        <f>SUM(C204:C205)</f>
        <v>9690</v>
      </c>
    </row>
    <row r="207" spans="1:3" s="200" customFormat="1">
      <c r="A207" s="211">
        <v>10</v>
      </c>
      <c r="B207" s="221" t="s">
        <v>735</v>
      </c>
      <c r="C207" s="279"/>
    </row>
    <row r="208" spans="1:3" s="200" customFormat="1" ht="21.75" customHeight="1">
      <c r="A208" s="212"/>
      <c r="B208" s="239" t="s">
        <v>789</v>
      </c>
      <c r="C208" s="276">
        <v>3900</v>
      </c>
    </row>
    <row r="209" spans="1:3" s="199" customFormat="1">
      <c r="A209" s="214"/>
      <c r="B209" s="223" t="s">
        <v>766</v>
      </c>
      <c r="C209" s="278">
        <f>SUM(C208:C208)</f>
        <v>3900</v>
      </c>
    </row>
    <row r="210" spans="1:3" s="199" customFormat="1" hidden="1">
      <c r="A210" s="214" t="s">
        <v>818</v>
      </c>
      <c r="B210" s="225" t="s">
        <v>737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736</v>
      </c>
      <c r="C212" s="279"/>
    </row>
    <row r="213" spans="1:3" s="200" customFormat="1">
      <c r="A213" s="212"/>
      <c r="B213" s="242" t="s">
        <v>793</v>
      </c>
      <c r="C213" s="276">
        <v>4800</v>
      </c>
    </row>
    <row r="214" spans="1:3" s="200" customFormat="1">
      <c r="A214" s="212"/>
      <c r="B214" s="242" t="s">
        <v>792</v>
      </c>
      <c r="C214" s="276">
        <v>4800</v>
      </c>
    </row>
    <row r="215" spans="1:3" s="200" customFormat="1">
      <c r="A215" s="212"/>
      <c r="B215" s="242" t="s">
        <v>791</v>
      </c>
      <c r="C215" s="276">
        <v>2000</v>
      </c>
    </row>
    <row r="216" spans="1:3" s="200" customFormat="1">
      <c r="A216" s="212"/>
      <c r="B216" s="242" t="s">
        <v>790</v>
      </c>
      <c r="C216" s="276">
        <v>4800</v>
      </c>
    </row>
    <row r="217" spans="1:3" s="200" customFormat="1">
      <c r="A217" s="212"/>
      <c r="B217" s="223" t="s">
        <v>766</v>
      </c>
      <c r="C217" s="278">
        <f>SUM(C213:C216)</f>
        <v>16400</v>
      </c>
    </row>
    <row r="218" spans="1:3" s="200" customFormat="1">
      <c r="A218" s="211">
        <v>12</v>
      </c>
      <c r="B218" s="221" t="s">
        <v>598</v>
      </c>
      <c r="C218" s="277"/>
    </row>
    <row r="219" spans="1:3" s="200" customFormat="1">
      <c r="A219" s="212"/>
      <c r="B219" s="222" t="s">
        <v>241</v>
      </c>
      <c r="C219" s="276">
        <v>3000</v>
      </c>
    </row>
    <row r="220" spans="1:3" s="200" customFormat="1">
      <c r="A220" s="212"/>
      <c r="B220" s="223" t="s">
        <v>766</v>
      </c>
      <c r="C220" s="278">
        <f>SUM(C219)</f>
        <v>3000</v>
      </c>
    </row>
    <row r="221" spans="1:3" s="204" customFormat="1">
      <c r="A221" s="211">
        <v>13</v>
      </c>
      <c r="B221" s="221" t="s">
        <v>599</v>
      </c>
      <c r="C221" s="277"/>
    </row>
    <row r="222" spans="1:3" s="206" customFormat="1" ht="21.75" customHeight="1">
      <c r="A222" s="215"/>
      <c r="B222" s="239" t="s">
        <v>823</v>
      </c>
      <c r="C222" s="281">
        <v>1000</v>
      </c>
    </row>
    <row r="223" spans="1:3" s="199" customFormat="1">
      <c r="A223" s="214"/>
      <c r="B223" s="223" t="s">
        <v>766</v>
      </c>
      <c r="C223" s="278">
        <f>SUM(C222:C222)</f>
        <v>1000</v>
      </c>
    </row>
    <row r="224" spans="1:3" s="204" customFormat="1">
      <c r="A224" s="211">
        <v>14</v>
      </c>
      <c r="B224" s="221" t="s">
        <v>739</v>
      </c>
      <c r="C224" s="277"/>
    </row>
    <row r="225" spans="1:3" s="200" customFormat="1" ht="37.5">
      <c r="A225" s="215"/>
      <c r="B225" s="222" t="s">
        <v>0</v>
      </c>
      <c r="C225" s="276">
        <v>5900</v>
      </c>
    </row>
    <row r="226" spans="1:3" s="199" customFormat="1">
      <c r="A226" s="214"/>
      <c r="B226" s="223" t="s">
        <v>764</v>
      </c>
      <c r="C226" s="278">
        <f>SUM(C225:C225)</f>
        <v>5900</v>
      </c>
    </row>
    <row r="227" spans="1:3" s="204" customFormat="1">
      <c r="A227" s="211">
        <v>15</v>
      </c>
      <c r="B227" s="221" t="s">
        <v>351</v>
      </c>
      <c r="C227" s="277"/>
    </row>
    <row r="228" spans="1:3" s="199" customFormat="1" ht="37.5">
      <c r="A228" s="212"/>
      <c r="B228" s="222" t="s">
        <v>3</v>
      </c>
      <c r="C228" s="276">
        <v>7000</v>
      </c>
    </row>
    <row r="229" spans="1:3" s="199" customFormat="1" ht="37.5">
      <c r="A229" s="212"/>
      <c r="B229" s="222" t="s">
        <v>2</v>
      </c>
      <c r="C229" s="276">
        <v>7600</v>
      </c>
    </row>
    <row r="230" spans="1:3" s="199" customFormat="1">
      <c r="A230" s="212"/>
      <c r="B230" s="222" t="s">
        <v>1</v>
      </c>
      <c r="C230" s="276">
        <v>1000</v>
      </c>
    </row>
    <row r="231" spans="1:3" s="199" customFormat="1">
      <c r="A231" s="214"/>
      <c r="B231" s="223" t="s">
        <v>766</v>
      </c>
      <c r="C231" s="278">
        <f>SUM(C228:C230)</f>
        <v>15600</v>
      </c>
    </row>
    <row r="232" spans="1:3" s="200" customFormat="1">
      <c r="A232" s="211">
        <v>16</v>
      </c>
      <c r="B232" s="221" t="s">
        <v>741</v>
      </c>
      <c r="C232" s="279"/>
    </row>
    <row r="233" spans="1:3" s="200" customFormat="1">
      <c r="A233" s="213"/>
      <c r="B233" s="222" t="s">
        <v>4</v>
      </c>
      <c r="C233" s="276">
        <v>8000</v>
      </c>
    </row>
    <row r="234" spans="1:3" s="199" customFormat="1">
      <c r="A234" s="214"/>
      <c r="B234" s="223" t="s">
        <v>764</v>
      </c>
      <c r="C234" s="278">
        <f>SUM(C233:C233)</f>
        <v>8000</v>
      </c>
    </row>
    <row r="235" spans="1:3" s="199" customFormat="1">
      <c r="A235" s="211">
        <v>17</v>
      </c>
      <c r="B235" s="221" t="s">
        <v>742</v>
      </c>
      <c r="C235" s="277"/>
    </row>
    <row r="236" spans="1:3" s="200" customFormat="1" ht="22.5" customHeight="1">
      <c r="A236" s="212"/>
      <c r="B236" s="222" t="s">
        <v>1233</v>
      </c>
      <c r="C236" s="276">
        <v>7000</v>
      </c>
    </row>
    <row r="237" spans="1:3" s="200" customFormat="1" ht="37.5">
      <c r="A237" s="212"/>
      <c r="B237" s="222" t="s">
        <v>30</v>
      </c>
      <c r="C237" s="276">
        <v>1900</v>
      </c>
    </row>
    <row r="238" spans="1:3" s="200" customFormat="1">
      <c r="A238" s="212"/>
      <c r="B238" s="222" t="s">
        <v>878</v>
      </c>
      <c r="C238" s="276">
        <v>8881</v>
      </c>
    </row>
    <row r="239" spans="1:3" s="200" customFormat="1" ht="37.5">
      <c r="A239" s="212"/>
      <c r="B239" s="222" t="s">
        <v>877</v>
      </c>
      <c r="C239" s="276">
        <v>1600</v>
      </c>
    </row>
    <row r="240" spans="1:3" s="200" customFormat="1">
      <c r="A240" s="212"/>
      <c r="B240" s="223" t="s">
        <v>764</v>
      </c>
      <c r="C240" s="278">
        <f>SUM(C236:C239)</f>
        <v>19381</v>
      </c>
    </row>
    <row r="241" spans="1:3" s="200" customFormat="1">
      <c r="A241" s="211">
        <v>18</v>
      </c>
      <c r="B241" s="221" t="s">
        <v>743</v>
      </c>
      <c r="C241" s="279"/>
    </row>
    <row r="242" spans="1:3" s="200" customFormat="1" ht="37.5">
      <c r="A242" s="212"/>
      <c r="B242" s="242" t="s">
        <v>353</v>
      </c>
      <c r="C242" s="276">
        <v>5000</v>
      </c>
    </row>
    <row r="243" spans="1:3" s="200" customFormat="1" ht="22.5" customHeight="1">
      <c r="A243" s="212"/>
      <c r="B243" s="242" t="s">
        <v>354</v>
      </c>
      <c r="C243" s="276">
        <v>2000</v>
      </c>
    </row>
    <row r="244" spans="1:3" s="200" customFormat="1">
      <c r="A244" s="212"/>
      <c r="B244" s="222" t="s">
        <v>355</v>
      </c>
      <c r="C244" s="276">
        <v>6000</v>
      </c>
    </row>
    <row r="245" spans="1:3" s="200" customFormat="1">
      <c r="A245" s="212"/>
      <c r="B245" s="223" t="s">
        <v>764</v>
      </c>
      <c r="C245" s="278">
        <f>SUM(C242:C244)</f>
        <v>13000</v>
      </c>
    </row>
    <row r="246" spans="1:3" s="199" customFormat="1">
      <c r="A246" s="211">
        <v>19</v>
      </c>
      <c r="B246" s="229" t="s">
        <v>352</v>
      </c>
      <c r="C246" s="277"/>
    </row>
    <row r="247" spans="1:3" s="199" customFormat="1" ht="36" customHeight="1">
      <c r="A247" s="214"/>
      <c r="B247" s="242" t="s">
        <v>1230</v>
      </c>
      <c r="C247" s="276">
        <v>10000</v>
      </c>
    </row>
    <row r="248" spans="1:3" s="199" customFormat="1" ht="37.5">
      <c r="A248" s="214"/>
      <c r="B248" s="242" t="s">
        <v>13</v>
      </c>
      <c r="C248" s="276">
        <v>5000</v>
      </c>
    </row>
    <row r="249" spans="1:3" s="199" customFormat="1" ht="37.5">
      <c r="A249" s="214"/>
      <c r="B249" s="242" t="s">
        <v>14</v>
      </c>
      <c r="C249" s="276">
        <v>3000</v>
      </c>
    </row>
    <row r="250" spans="1:3" s="199" customFormat="1">
      <c r="A250" s="214"/>
      <c r="B250" s="244" t="s">
        <v>766</v>
      </c>
      <c r="C250" s="278">
        <f>SUM(C247:C249)</f>
        <v>18000</v>
      </c>
    </row>
    <row r="251" spans="1:3" s="199" customFormat="1">
      <c r="A251" s="214"/>
      <c r="B251" s="225" t="s">
        <v>661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529" t="s">
        <v>541</v>
      </c>
      <c r="B252" s="529"/>
      <c r="C252" s="529"/>
    </row>
    <row r="253" spans="1:3" s="199" customFormat="1" hidden="1" outlineLevel="1">
      <c r="A253" s="211">
        <v>1</v>
      </c>
      <c r="B253" s="221" t="s">
        <v>757</v>
      </c>
      <c r="C253" s="277"/>
    </row>
    <row r="254" spans="1:3" s="199" customFormat="1" ht="37.5" hidden="1" outlineLevel="1">
      <c r="A254" s="212"/>
      <c r="B254" s="224" t="s">
        <v>542</v>
      </c>
      <c r="C254" s="276">
        <v>100</v>
      </c>
    </row>
    <row r="255" spans="1:3" s="199" customFormat="1" hidden="1" outlineLevel="1">
      <c r="A255" s="212"/>
      <c r="B255" s="224" t="s">
        <v>543</v>
      </c>
      <c r="C255" s="276">
        <v>4900</v>
      </c>
    </row>
    <row r="256" spans="1:3" s="199" customFormat="1" hidden="1" outlineLevel="1">
      <c r="A256" s="214"/>
      <c r="B256" s="225" t="s">
        <v>766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758</v>
      </c>
      <c r="C257" s="277"/>
    </row>
    <row r="258" spans="1:3" s="199" customFormat="1" hidden="1" outlineLevel="1">
      <c r="A258" s="212"/>
      <c r="B258" s="226" t="s">
        <v>544</v>
      </c>
      <c r="C258" s="276">
        <v>1500</v>
      </c>
    </row>
    <row r="259" spans="1:3" s="199" customFormat="1" ht="56.25" hidden="1" outlineLevel="1">
      <c r="A259" s="212"/>
      <c r="B259" s="224" t="s">
        <v>58</v>
      </c>
      <c r="C259" s="276">
        <v>1300</v>
      </c>
    </row>
    <row r="260" spans="1:3" s="199" customFormat="1" hidden="1" outlineLevel="1">
      <c r="A260" s="214"/>
      <c r="B260" s="225" t="s">
        <v>766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760</v>
      </c>
      <c r="C261" s="277"/>
    </row>
    <row r="262" spans="1:3" s="199" customFormat="1" hidden="1" outlineLevel="1">
      <c r="A262" s="216"/>
      <c r="B262" s="226" t="s">
        <v>59</v>
      </c>
      <c r="C262" s="281">
        <v>2000</v>
      </c>
    </row>
    <row r="263" spans="1:3" s="199" customFormat="1" hidden="1" outlineLevel="1">
      <c r="A263" s="216"/>
      <c r="B263" s="226" t="s">
        <v>5</v>
      </c>
      <c r="C263" s="281">
        <v>700</v>
      </c>
    </row>
    <row r="264" spans="1:3" s="199" customFormat="1" hidden="1" outlineLevel="1">
      <c r="A264" s="216"/>
      <c r="B264" s="226" t="s">
        <v>6</v>
      </c>
      <c r="C264" s="281">
        <v>500</v>
      </c>
    </row>
    <row r="265" spans="1:3" s="199" customFormat="1" hidden="1" outlineLevel="1">
      <c r="A265" s="216"/>
      <c r="B265" s="226" t="s">
        <v>7</v>
      </c>
      <c r="C265" s="281">
        <v>500</v>
      </c>
    </row>
    <row r="266" spans="1:3" s="199" customFormat="1" hidden="1" outlineLevel="1">
      <c r="A266" s="214"/>
      <c r="B266" s="225" t="s">
        <v>764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734</v>
      </c>
      <c r="C267" s="277"/>
    </row>
    <row r="268" spans="1:3" s="199" customFormat="1" hidden="1" outlineLevel="1">
      <c r="A268" s="212"/>
      <c r="B268" s="224" t="s">
        <v>362</v>
      </c>
      <c r="C268" s="276">
        <v>8900</v>
      </c>
    </row>
    <row r="269" spans="1:3" s="199" customFormat="1" hidden="1" outlineLevel="1">
      <c r="A269" s="212"/>
      <c r="B269" s="224" t="s">
        <v>363</v>
      </c>
      <c r="C269" s="276">
        <v>500</v>
      </c>
    </row>
    <row r="270" spans="1:3" s="199" customFormat="1" hidden="1" outlineLevel="1">
      <c r="A270" s="212"/>
      <c r="B270" s="224" t="s">
        <v>364</v>
      </c>
      <c r="C270" s="276">
        <v>600</v>
      </c>
    </row>
    <row r="271" spans="1:3" s="199" customFormat="1" hidden="1" outlineLevel="1">
      <c r="A271" s="212"/>
      <c r="B271" s="224" t="s">
        <v>365</v>
      </c>
      <c r="C271" s="276">
        <v>480</v>
      </c>
    </row>
    <row r="272" spans="1:3" s="199" customFormat="1" hidden="1" outlineLevel="1">
      <c r="A272" s="214"/>
      <c r="B272" s="225" t="s">
        <v>766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599</v>
      </c>
      <c r="C273" s="277"/>
    </row>
    <row r="274" spans="1:3" s="199" customFormat="1" ht="37.5" hidden="1" outlineLevel="1">
      <c r="A274" s="215"/>
      <c r="B274" s="226" t="s">
        <v>366</v>
      </c>
      <c r="C274" s="281">
        <v>280</v>
      </c>
    </row>
    <row r="275" spans="1:3" s="199" customFormat="1" hidden="1" outlineLevel="1">
      <c r="A275" s="212"/>
      <c r="B275" s="224" t="s">
        <v>367</v>
      </c>
      <c r="C275" s="276">
        <v>5400</v>
      </c>
    </row>
    <row r="276" spans="1:3" s="199" customFormat="1" ht="37.5" hidden="1" outlineLevel="1">
      <c r="A276" s="212"/>
      <c r="B276" s="224" t="s">
        <v>518</v>
      </c>
      <c r="C276" s="276">
        <v>2700</v>
      </c>
    </row>
    <row r="277" spans="1:3" s="199" customFormat="1" hidden="1" outlineLevel="1">
      <c r="A277" s="212"/>
      <c r="B277" s="224" t="s">
        <v>519</v>
      </c>
      <c r="C277" s="276">
        <v>800</v>
      </c>
    </row>
    <row r="278" spans="1:3" s="199" customFormat="1" ht="37.5" hidden="1" outlineLevel="1">
      <c r="A278" s="212"/>
      <c r="B278" s="224" t="s">
        <v>718</v>
      </c>
      <c r="C278" s="276">
        <v>14000</v>
      </c>
    </row>
    <row r="279" spans="1:3" s="199" customFormat="1" ht="37.5" hidden="1" outlineLevel="1">
      <c r="A279" s="212"/>
      <c r="B279" s="224" t="s">
        <v>156</v>
      </c>
      <c r="C279" s="276">
        <v>2000</v>
      </c>
    </row>
    <row r="280" spans="1:3" s="199" customFormat="1" hidden="1" outlineLevel="1">
      <c r="A280" s="214"/>
      <c r="B280" s="225" t="s">
        <v>766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739</v>
      </c>
      <c r="C281" s="277"/>
    </row>
    <row r="282" spans="1:3" s="199" customFormat="1" hidden="1" outlineLevel="1">
      <c r="A282" s="215"/>
      <c r="B282" s="224" t="s">
        <v>157</v>
      </c>
      <c r="C282" s="276">
        <v>1848</v>
      </c>
    </row>
    <row r="283" spans="1:3" s="199" customFormat="1" hidden="1" outlineLevel="1">
      <c r="A283" s="215"/>
      <c r="B283" s="224" t="s">
        <v>158</v>
      </c>
      <c r="C283" s="276">
        <v>3912</v>
      </c>
    </row>
    <row r="284" spans="1:3" s="199" customFormat="1" hidden="1" outlineLevel="1">
      <c r="A284" s="215"/>
      <c r="B284" s="224" t="s">
        <v>159</v>
      </c>
      <c r="C284" s="276">
        <v>2495</v>
      </c>
    </row>
    <row r="285" spans="1:3" s="199" customFormat="1" hidden="1" outlineLevel="1">
      <c r="A285" s="215"/>
      <c r="B285" s="224" t="s">
        <v>222</v>
      </c>
      <c r="C285" s="276">
        <v>1500</v>
      </c>
    </row>
    <row r="286" spans="1:3" s="199" customFormat="1" hidden="1" outlineLevel="1">
      <c r="A286" s="214"/>
      <c r="B286" s="225" t="s">
        <v>764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741</v>
      </c>
      <c r="C287" s="279"/>
    </row>
    <row r="288" spans="1:3" s="199" customFormat="1" ht="37.5" hidden="1" outlineLevel="1">
      <c r="A288" s="212"/>
      <c r="B288" s="224" t="s">
        <v>223</v>
      </c>
      <c r="C288" s="276">
        <v>5000</v>
      </c>
    </row>
    <row r="289" spans="1:3" s="199" customFormat="1" ht="37.5" hidden="1" outlineLevel="1">
      <c r="A289" s="212"/>
      <c r="B289" s="224" t="s">
        <v>953</v>
      </c>
      <c r="C289" s="276">
        <v>1000</v>
      </c>
    </row>
    <row r="290" spans="1:3" s="199" customFormat="1" hidden="1" outlineLevel="1">
      <c r="A290" s="213"/>
      <c r="B290" s="224" t="s">
        <v>954</v>
      </c>
      <c r="C290" s="276">
        <v>3000</v>
      </c>
    </row>
    <row r="291" spans="1:3" s="199" customFormat="1" hidden="1" outlineLevel="1">
      <c r="A291" s="213"/>
      <c r="B291" s="224" t="s">
        <v>955</v>
      </c>
      <c r="C291" s="276">
        <v>22000</v>
      </c>
    </row>
    <row r="292" spans="1:3" s="199" customFormat="1" hidden="1" outlineLevel="1">
      <c r="A292" s="214"/>
      <c r="B292" s="225" t="s">
        <v>764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742</v>
      </c>
      <c r="C293" s="277"/>
    </row>
    <row r="294" spans="1:3" s="199" customFormat="1" hidden="1" outlineLevel="1">
      <c r="A294" s="212"/>
      <c r="B294" s="224" t="s">
        <v>878</v>
      </c>
      <c r="C294" s="276">
        <v>8881</v>
      </c>
    </row>
    <row r="295" spans="1:3" s="199" customFormat="1" hidden="1" outlineLevel="1">
      <c r="A295" s="212"/>
      <c r="B295" s="224" t="s">
        <v>956</v>
      </c>
      <c r="C295" s="276">
        <v>20000</v>
      </c>
    </row>
    <row r="296" spans="1:3" s="199" customFormat="1" hidden="1" outlineLevel="1">
      <c r="A296" s="212"/>
      <c r="B296" s="224" t="s">
        <v>1093</v>
      </c>
      <c r="C296" s="276">
        <v>12329</v>
      </c>
    </row>
    <row r="297" spans="1:3" s="199" customFormat="1" ht="37.5" hidden="1" outlineLevel="1">
      <c r="A297" s="212"/>
      <c r="B297" s="224" t="s">
        <v>1094</v>
      </c>
      <c r="C297" s="276">
        <v>1255</v>
      </c>
    </row>
    <row r="298" spans="1:3" s="199" customFormat="1" hidden="1" outlineLevel="1">
      <c r="A298" s="212"/>
      <c r="B298" s="224" t="s">
        <v>190</v>
      </c>
      <c r="C298" s="276">
        <v>4500</v>
      </c>
    </row>
    <row r="299" spans="1:3" s="199" customFormat="1" hidden="1" outlineLevel="1">
      <c r="A299" s="212"/>
      <c r="B299" s="224" t="s">
        <v>191</v>
      </c>
      <c r="C299" s="276">
        <v>800</v>
      </c>
    </row>
    <row r="300" spans="1:3" s="199" customFormat="1" hidden="1" outlineLevel="1">
      <c r="A300" s="212"/>
      <c r="B300" s="224" t="s">
        <v>192</v>
      </c>
      <c r="C300" s="276">
        <v>500</v>
      </c>
    </row>
    <row r="301" spans="1:3" s="199" customFormat="1" hidden="1" outlineLevel="1">
      <c r="A301" s="212"/>
      <c r="B301" s="225" t="s">
        <v>764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743</v>
      </c>
      <c r="C302" s="279"/>
    </row>
    <row r="303" spans="1:3" s="199" customFormat="1" hidden="1" outlineLevel="1">
      <c r="A303" s="212"/>
      <c r="B303" s="227" t="s">
        <v>193</v>
      </c>
      <c r="C303" s="276">
        <v>2000</v>
      </c>
    </row>
    <row r="304" spans="1:3" s="199" customFormat="1" hidden="1" outlineLevel="1">
      <c r="A304" s="212"/>
      <c r="B304" s="225" t="s">
        <v>764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194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195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525" t="s">
        <v>662</v>
      </c>
      <c r="B314" s="525"/>
      <c r="C314" s="525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756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197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441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772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766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758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773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766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757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774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907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908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909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910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766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911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912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913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914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254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255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245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766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760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61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62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766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727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63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64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766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728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65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66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67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103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261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766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732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262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263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974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766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597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975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976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217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600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601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602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766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734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368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369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71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770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771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40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766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41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42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43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766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736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44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45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46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47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766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598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198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766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599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933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393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394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395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396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397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398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399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766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739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410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411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382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595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509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510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511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512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513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514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766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351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515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516</v>
      </c>
      <c r="C411" s="318">
        <v>1200</v>
      </c>
    </row>
    <row r="412" spans="1:129" s="199" customFormat="1">
      <c r="A412" s="212"/>
      <c r="B412" s="242" t="s">
        <v>517</v>
      </c>
      <c r="C412" s="318">
        <v>100</v>
      </c>
    </row>
    <row r="413" spans="1:129" s="199" customFormat="1">
      <c r="A413" s="212"/>
      <c r="B413" s="242" t="s">
        <v>647</v>
      </c>
      <c r="C413" s="318">
        <v>4900</v>
      </c>
    </row>
    <row r="414" spans="1:129" s="199" customFormat="1">
      <c r="A414" s="212"/>
      <c r="B414" s="242" t="s">
        <v>648</v>
      </c>
      <c r="C414" s="318">
        <v>1500</v>
      </c>
    </row>
    <row r="415" spans="1:129" s="199" customFormat="1" ht="39" customHeight="1">
      <c r="A415" s="212"/>
      <c r="B415" s="242" t="s">
        <v>649</v>
      </c>
      <c r="C415" s="318">
        <v>1700</v>
      </c>
    </row>
    <row r="416" spans="1:129" s="199" customFormat="1">
      <c r="A416" s="212"/>
      <c r="B416" s="242" t="s">
        <v>650</v>
      </c>
      <c r="C416" s="318">
        <v>1400</v>
      </c>
    </row>
    <row r="417" spans="1:3" s="199" customFormat="1">
      <c r="A417" s="214"/>
      <c r="B417" s="223" t="s">
        <v>766</v>
      </c>
      <c r="C417" s="287">
        <f>SUM(C410:C416)</f>
        <v>13800</v>
      </c>
    </row>
    <row r="418" spans="1:3" s="199" customFormat="1">
      <c r="A418" s="218">
        <v>16</v>
      </c>
      <c r="B418" s="236" t="s">
        <v>741</v>
      </c>
      <c r="C418" s="291"/>
    </row>
    <row r="419" spans="1:3" s="199" customFormat="1">
      <c r="A419" s="212"/>
      <c r="B419" s="242" t="s">
        <v>651</v>
      </c>
      <c r="C419" s="318">
        <v>10000</v>
      </c>
    </row>
    <row r="420" spans="1:3" s="200" customFormat="1">
      <c r="A420" s="212"/>
      <c r="B420" s="242" t="s">
        <v>652</v>
      </c>
      <c r="C420" s="318">
        <v>1800</v>
      </c>
    </row>
    <row r="421" spans="1:3" s="200" customFormat="1">
      <c r="A421" s="212"/>
      <c r="B421" s="242" t="s">
        <v>381</v>
      </c>
      <c r="C421" s="318">
        <v>1300</v>
      </c>
    </row>
    <row r="422" spans="1:3" s="200" customFormat="1">
      <c r="A422" s="212"/>
      <c r="B422" s="242" t="s">
        <v>578</v>
      </c>
      <c r="C422" s="318">
        <v>11000</v>
      </c>
    </row>
    <row r="423" spans="1:3" s="200" customFormat="1">
      <c r="A423" s="212"/>
      <c r="B423" s="242" t="s">
        <v>775</v>
      </c>
      <c r="C423" s="318">
        <v>1500</v>
      </c>
    </row>
    <row r="424" spans="1:3" s="200" customFormat="1">
      <c r="A424" s="214"/>
      <c r="B424" s="223" t="s">
        <v>766</v>
      </c>
      <c r="C424" s="287">
        <f>SUM(C419:C423)</f>
        <v>25600</v>
      </c>
    </row>
    <row r="425" spans="1:3" s="200" customFormat="1">
      <c r="A425" s="219">
        <v>17</v>
      </c>
      <c r="B425" s="236" t="s">
        <v>742</v>
      </c>
      <c r="C425" s="292"/>
    </row>
    <row r="426" spans="1:3" s="200" customFormat="1">
      <c r="A426" s="215"/>
      <c r="B426" s="242" t="s">
        <v>776</v>
      </c>
      <c r="C426" s="319">
        <v>13500</v>
      </c>
    </row>
    <row r="427" spans="1:3" s="200" customFormat="1">
      <c r="A427" s="215"/>
      <c r="B427" s="242" t="s">
        <v>777</v>
      </c>
      <c r="C427" s="319">
        <v>12000</v>
      </c>
    </row>
    <row r="428" spans="1:3" s="200" customFormat="1">
      <c r="A428" s="215"/>
      <c r="B428" s="242" t="s">
        <v>778</v>
      </c>
      <c r="C428" s="319">
        <v>17000</v>
      </c>
    </row>
    <row r="429" spans="1:3" s="200" customFormat="1">
      <c r="A429" s="215"/>
      <c r="B429" s="242" t="s">
        <v>779</v>
      </c>
      <c r="C429" s="319">
        <v>2643</v>
      </c>
    </row>
    <row r="430" spans="1:3" s="200" customFormat="1">
      <c r="A430" s="214"/>
      <c r="B430" s="242" t="s">
        <v>780</v>
      </c>
      <c r="C430" s="318">
        <v>1500</v>
      </c>
    </row>
    <row r="431" spans="1:3" s="200" customFormat="1">
      <c r="A431" s="214"/>
      <c r="B431" s="246" t="s">
        <v>766</v>
      </c>
      <c r="C431" s="287">
        <f>SUM(C426:C430)</f>
        <v>46643</v>
      </c>
    </row>
    <row r="432" spans="1:3" s="200" customFormat="1">
      <c r="A432" s="211">
        <v>18</v>
      </c>
      <c r="B432" s="221" t="s">
        <v>743</v>
      </c>
      <c r="C432" s="288"/>
    </row>
    <row r="433" spans="1:3" s="200" customFormat="1">
      <c r="A433" s="212"/>
      <c r="B433" s="242" t="s">
        <v>781</v>
      </c>
      <c r="C433" s="286">
        <v>2000</v>
      </c>
    </row>
    <row r="434" spans="1:3" s="200" customFormat="1">
      <c r="A434" s="212"/>
      <c r="B434" s="242" t="s">
        <v>782</v>
      </c>
      <c r="C434" s="286">
        <v>1500</v>
      </c>
    </row>
    <row r="435" spans="1:3" s="200" customFormat="1" ht="37.5">
      <c r="A435" s="212"/>
      <c r="B435" s="242" t="s">
        <v>303</v>
      </c>
      <c r="C435" s="286">
        <v>6000</v>
      </c>
    </row>
    <row r="436" spans="1:3" s="200" customFormat="1">
      <c r="A436" s="212"/>
      <c r="B436" s="242" t="s">
        <v>304</v>
      </c>
      <c r="C436" s="286">
        <v>400</v>
      </c>
    </row>
    <row r="437" spans="1:3" s="200" customFormat="1">
      <c r="A437" s="212"/>
      <c r="B437" s="242" t="s">
        <v>305</v>
      </c>
      <c r="C437" s="286">
        <v>300</v>
      </c>
    </row>
    <row r="438" spans="1:3" s="200" customFormat="1">
      <c r="A438" s="212"/>
      <c r="B438" s="242" t="s">
        <v>306</v>
      </c>
      <c r="C438" s="286">
        <v>4500</v>
      </c>
    </row>
    <row r="439" spans="1:3" s="200" customFormat="1">
      <c r="A439" s="212"/>
      <c r="B439" s="242" t="s">
        <v>307</v>
      </c>
      <c r="C439" s="286">
        <v>400</v>
      </c>
    </row>
    <row r="440" spans="1:3" s="200" customFormat="1">
      <c r="A440" s="212"/>
      <c r="B440" s="242" t="s">
        <v>308</v>
      </c>
      <c r="C440" s="286">
        <v>6000</v>
      </c>
    </row>
    <row r="441" spans="1:3" s="200" customFormat="1">
      <c r="A441" s="212"/>
      <c r="B441" s="242" t="s">
        <v>309</v>
      </c>
      <c r="C441" s="286">
        <v>900</v>
      </c>
    </row>
    <row r="442" spans="1:3" s="200" customFormat="1">
      <c r="A442" s="212"/>
      <c r="B442" s="242" t="s">
        <v>944</v>
      </c>
      <c r="C442" s="286">
        <v>300</v>
      </c>
    </row>
    <row r="443" spans="1:3" s="200" customFormat="1">
      <c r="A443" s="212"/>
      <c r="B443" s="242" t="s">
        <v>267</v>
      </c>
      <c r="C443" s="286">
        <v>350</v>
      </c>
    </row>
    <row r="444" spans="1:3" s="200" customFormat="1">
      <c r="A444" s="212"/>
      <c r="B444" s="242" t="s">
        <v>268</v>
      </c>
      <c r="C444" s="286">
        <v>600</v>
      </c>
    </row>
    <row r="445" spans="1:3" s="200" customFormat="1">
      <c r="A445" s="212"/>
      <c r="B445" s="242" t="s">
        <v>269</v>
      </c>
      <c r="C445" s="286">
        <v>4000</v>
      </c>
    </row>
    <row r="446" spans="1:3" s="200" customFormat="1">
      <c r="A446" s="212"/>
      <c r="B446" s="242" t="s">
        <v>270</v>
      </c>
      <c r="C446" s="286">
        <v>500</v>
      </c>
    </row>
    <row r="447" spans="1:3" s="200" customFormat="1" ht="37.5">
      <c r="A447" s="212"/>
      <c r="B447" s="242" t="s">
        <v>405</v>
      </c>
      <c r="C447" s="286">
        <v>8000</v>
      </c>
    </row>
    <row r="448" spans="1:3" s="200" customFormat="1">
      <c r="A448" s="214"/>
      <c r="B448" s="223" t="s">
        <v>766</v>
      </c>
      <c r="C448" s="287">
        <f>SUM(C433:C447)</f>
        <v>35750</v>
      </c>
    </row>
    <row r="449" spans="1:3" s="200" customFormat="1">
      <c r="A449" s="214"/>
      <c r="B449" s="225" t="s">
        <v>663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526" t="s">
        <v>407</v>
      </c>
      <c r="B451" s="526"/>
      <c r="C451" s="526"/>
    </row>
    <row r="452" spans="1:3" s="200" customFormat="1" hidden="1" outlineLevel="1">
      <c r="A452" s="211">
        <v>1</v>
      </c>
      <c r="B452" s="220" t="s">
        <v>756</v>
      </c>
      <c r="C452" s="285"/>
    </row>
    <row r="453" spans="1:3" s="200" customFormat="1" hidden="1" outlineLevel="1">
      <c r="A453" s="216"/>
      <c r="B453" s="227" t="s">
        <v>408</v>
      </c>
      <c r="C453" s="289">
        <v>7000</v>
      </c>
    </row>
    <row r="454" spans="1:3" s="200" customFormat="1" hidden="1" outlineLevel="1">
      <c r="A454" s="216"/>
      <c r="B454" s="235" t="s">
        <v>766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757</v>
      </c>
      <c r="C455" s="288"/>
    </row>
    <row r="456" spans="1:3" s="200" customFormat="1" hidden="1" outlineLevel="1">
      <c r="A456" s="215"/>
      <c r="B456" s="227" t="s">
        <v>409</v>
      </c>
      <c r="C456" s="289">
        <v>4100</v>
      </c>
    </row>
    <row r="457" spans="1:3" s="200" customFormat="1" hidden="1" outlineLevel="1">
      <c r="A457" s="215"/>
      <c r="B457" s="227" t="s">
        <v>907</v>
      </c>
      <c r="C457" s="289">
        <v>700</v>
      </c>
    </row>
    <row r="458" spans="1:3" s="200" customFormat="1" hidden="1" outlineLevel="1">
      <c r="A458" s="215"/>
      <c r="B458" s="227" t="s">
        <v>908</v>
      </c>
      <c r="C458" s="289">
        <v>700</v>
      </c>
    </row>
    <row r="459" spans="1:3" s="200" customFormat="1" hidden="1" outlineLevel="1">
      <c r="A459" s="215"/>
      <c r="B459" s="227" t="s">
        <v>909</v>
      </c>
      <c r="C459" s="289">
        <v>4000</v>
      </c>
    </row>
    <row r="460" spans="1:3" s="200" customFormat="1" ht="37.5" hidden="1" outlineLevel="1">
      <c r="A460" s="215"/>
      <c r="B460" s="227" t="s">
        <v>910</v>
      </c>
      <c r="C460" s="289">
        <v>2500</v>
      </c>
    </row>
    <row r="461" spans="1:3" s="200" customFormat="1" hidden="1" outlineLevel="1">
      <c r="A461" s="215"/>
      <c r="B461" s="225" t="s">
        <v>766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911</v>
      </c>
      <c r="C462" s="288"/>
    </row>
    <row r="463" spans="1:3" s="200" customFormat="1" ht="37.5" hidden="1" outlineLevel="1">
      <c r="A463" s="215"/>
      <c r="B463" s="227" t="s">
        <v>508</v>
      </c>
      <c r="C463" s="289">
        <v>500</v>
      </c>
    </row>
    <row r="464" spans="1:3" s="200" customFormat="1" ht="37.5" hidden="1" outlineLevel="1">
      <c r="A464" s="215"/>
      <c r="B464" s="227" t="s">
        <v>884</v>
      </c>
      <c r="C464" s="289">
        <v>5000</v>
      </c>
    </row>
    <row r="465" spans="1:3" s="200" customFormat="1" hidden="1" outlineLevel="1">
      <c r="A465" s="214"/>
      <c r="B465" s="225" t="s">
        <v>766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760</v>
      </c>
      <c r="C466" s="285"/>
    </row>
    <row r="467" spans="1:3" s="200" customFormat="1" hidden="1" outlineLevel="1">
      <c r="A467" s="214"/>
      <c r="B467" s="227" t="s">
        <v>885</v>
      </c>
      <c r="C467" s="286">
        <v>1500</v>
      </c>
    </row>
    <row r="468" spans="1:3" s="200" customFormat="1" hidden="1" outlineLevel="1">
      <c r="A468" s="214"/>
      <c r="B468" s="227" t="s">
        <v>886</v>
      </c>
      <c r="C468" s="286">
        <v>15000</v>
      </c>
    </row>
    <row r="469" spans="1:3" s="200" customFormat="1" ht="37.5" hidden="1" outlineLevel="1">
      <c r="A469" s="214"/>
      <c r="B469" s="227" t="s">
        <v>1070</v>
      </c>
      <c r="C469" s="286">
        <v>500</v>
      </c>
    </row>
    <row r="470" spans="1:3" s="200" customFormat="1" ht="37.5" hidden="1" outlineLevel="1">
      <c r="A470" s="214"/>
      <c r="B470" s="227" t="s">
        <v>1234</v>
      </c>
      <c r="C470" s="286">
        <v>16000</v>
      </c>
    </row>
    <row r="471" spans="1:3" s="200" customFormat="1" ht="37.5" hidden="1" outlineLevel="1">
      <c r="A471" s="214"/>
      <c r="B471" s="227" t="s">
        <v>344</v>
      </c>
      <c r="C471" s="286">
        <v>2500</v>
      </c>
    </row>
    <row r="472" spans="1:3" s="200" customFormat="1" hidden="1" outlineLevel="1">
      <c r="A472" s="214"/>
      <c r="B472" s="225" t="s">
        <v>766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727</v>
      </c>
      <c r="C473" s="288"/>
    </row>
    <row r="474" spans="1:3" s="200" customFormat="1" ht="37.5" hidden="1" outlineLevel="1">
      <c r="A474" s="212"/>
      <c r="B474" s="227" t="s">
        <v>345</v>
      </c>
      <c r="C474" s="286">
        <v>16000</v>
      </c>
    </row>
    <row r="475" spans="1:3" s="200" customFormat="1" ht="37.5" hidden="1" outlineLevel="1">
      <c r="A475" s="212"/>
      <c r="B475" s="227" t="s">
        <v>346</v>
      </c>
      <c r="C475" s="286">
        <v>1800</v>
      </c>
    </row>
    <row r="476" spans="1:3" s="200" customFormat="1" hidden="1" outlineLevel="1">
      <c r="A476" s="214"/>
      <c r="B476" s="225" t="s">
        <v>766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597</v>
      </c>
      <c r="C477" s="285"/>
    </row>
    <row r="478" spans="1:3" s="200" customFormat="1" ht="37.5" hidden="1" outlineLevel="1">
      <c r="A478" s="214"/>
      <c r="B478" s="227" t="s">
        <v>347</v>
      </c>
      <c r="C478" s="286">
        <v>1500</v>
      </c>
    </row>
    <row r="479" spans="1:3" s="200" customFormat="1" ht="37.5" hidden="1" outlineLevel="1">
      <c r="A479" s="214"/>
      <c r="B479" s="227" t="s">
        <v>348</v>
      </c>
      <c r="C479" s="286">
        <v>19000</v>
      </c>
    </row>
    <row r="480" spans="1:3" s="200" customFormat="1" ht="37.5" hidden="1" outlineLevel="1">
      <c r="A480" s="214"/>
      <c r="B480" s="227" t="s">
        <v>349</v>
      </c>
      <c r="C480" s="286">
        <v>500</v>
      </c>
    </row>
    <row r="481" spans="1:3" s="200" customFormat="1" ht="37.5" hidden="1" outlineLevel="1">
      <c r="A481" s="214"/>
      <c r="B481" s="227" t="s">
        <v>484</v>
      </c>
      <c r="C481" s="286">
        <v>2000</v>
      </c>
    </row>
    <row r="482" spans="1:3" s="200" customFormat="1" ht="37.5" hidden="1" outlineLevel="1">
      <c r="A482" s="214"/>
      <c r="B482" s="227" t="s">
        <v>485</v>
      </c>
      <c r="C482" s="286">
        <v>1000</v>
      </c>
    </row>
    <row r="483" spans="1:3" s="200" customFormat="1" hidden="1" outlineLevel="1">
      <c r="A483" s="214"/>
      <c r="B483" s="225" t="s">
        <v>766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734</v>
      </c>
      <c r="C484" s="288"/>
    </row>
    <row r="485" spans="1:3" s="200" customFormat="1" hidden="1" outlineLevel="1">
      <c r="A485" s="212"/>
      <c r="B485" s="227" t="s">
        <v>486</v>
      </c>
      <c r="C485" s="286">
        <v>2500</v>
      </c>
    </row>
    <row r="486" spans="1:3" s="200" customFormat="1" hidden="1" outlineLevel="1">
      <c r="A486" s="212"/>
      <c r="B486" s="227" t="s">
        <v>487</v>
      </c>
      <c r="C486" s="286">
        <v>400</v>
      </c>
    </row>
    <row r="487" spans="1:3" s="200" customFormat="1" hidden="1" outlineLevel="1">
      <c r="A487" s="214"/>
      <c r="B487" s="225" t="s">
        <v>766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41</v>
      </c>
      <c r="C488" s="288"/>
    </row>
    <row r="489" spans="1:3" s="200" customFormat="1" hidden="1" outlineLevel="1">
      <c r="A489" s="212"/>
      <c r="B489" s="227" t="s">
        <v>488</v>
      </c>
      <c r="C489" s="286">
        <v>200</v>
      </c>
    </row>
    <row r="490" spans="1:3" s="200" customFormat="1" ht="37.5" hidden="1" outlineLevel="1">
      <c r="A490" s="212"/>
      <c r="B490" s="227" t="s">
        <v>489</v>
      </c>
      <c r="C490" s="286">
        <v>3000</v>
      </c>
    </row>
    <row r="491" spans="1:3" s="200" customFormat="1" hidden="1" outlineLevel="1">
      <c r="A491" s="212"/>
      <c r="B491" s="227" t="s">
        <v>490</v>
      </c>
      <c r="C491" s="286">
        <v>500</v>
      </c>
    </row>
    <row r="492" spans="1:3" s="200" customFormat="1" hidden="1" outlineLevel="1">
      <c r="A492" s="214"/>
      <c r="B492" s="225" t="s">
        <v>766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736</v>
      </c>
      <c r="C493" s="288"/>
    </row>
    <row r="494" spans="1:3" s="200" customFormat="1" ht="37.5" hidden="1" outlineLevel="1">
      <c r="A494" s="212"/>
      <c r="B494" s="227" t="s">
        <v>491</v>
      </c>
      <c r="C494" s="286">
        <v>16000</v>
      </c>
    </row>
    <row r="495" spans="1:3" s="200" customFormat="1" hidden="1" outlineLevel="1">
      <c r="A495" s="214"/>
      <c r="B495" s="225" t="s">
        <v>766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598</v>
      </c>
      <c r="C496" s="288"/>
    </row>
    <row r="497" spans="1:3" s="200" customFormat="1" hidden="1" outlineLevel="1">
      <c r="A497" s="212"/>
      <c r="B497" s="227" t="s">
        <v>482</v>
      </c>
      <c r="C497" s="286">
        <v>450</v>
      </c>
    </row>
    <row r="498" spans="1:3" s="200" customFormat="1" ht="37.5" hidden="1" outlineLevel="1">
      <c r="A498" s="212"/>
      <c r="B498" s="227" t="s">
        <v>483</v>
      </c>
      <c r="C498" s="286">
        <v>900</v>
      </c>
    </row>
    <row r="499" spans="1:3" s="200" customFormat="1" ht="37.5" hidden="1" outlineLevel="1">
      <c r="A499" s="212"/>
      <c r="B499" s="227" t="s">
        <v>794</v>
      </c>
      <c r="C499" s="286">
        <v>14000</v>
      </c>
    </row>
    <row r="500" spans="1:3" s="200" customFormat="1" hidden="1" outlineLevel="1">
      <c r="A500" s="214"/>
      <c r="B500" s="225" t="s">
        <v>766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599</v>
      </c>
      <c r="C501" s="288"/>
    </row>
    <row r="502" spans="1:3" s="200" customFormat="1" ht="37.5" hidden="1" outlineLevel="1">
      <c r="A502" s="212"/>
      <c r="B502" s="227" t="s">
        <v>795</v>
      </c>
      <c r="C502" s="286">
        <v>10000</v>
      </c>
    </row>
    <row r="503" spans="1:3" s="200" customFormat="1" hidden="1" outlineLevel="1">
      <c r="A503" s="212"/>
      <c r="B503" s="227" t="s">
        <v>796</v>
      </c>
      <c r="C503" s="286">
        <v>1500</v>
      </c>
    </row>
    <row r="504" spans="1:3" s="200" customFormat="1" hidden="1" outlineLevel="1">
      <c r="A504" s="212"/>
      <c r="B504" s="227" t="s">
        <v>797</v>
      </c>
      <c r="C504" s="286">
        <v>12000</v>
      </c>
    </row>
    <row r="505" spans="1:3" s="200" customFormat="1" ht="37.5" hidden="1" outlineLevel="1">
      <c r="A505" s="212"/>
      <c r="B505" s="227" t="s">
        <v>798</v>
      </c>
      <c r="C505" s="286">
        <v>1800</v>
      </c>
    </row>
    <row r="506" spans="1:3" s="200" customFormat="1" hidden="1" outlineLevel="1">
      <c r="A506" s="214"/>
      <c r="B506" s="225" t="s">
        <v>766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351</v>
      </c>
      <c r="C507" s="285"/>
    </row>
    <row r="508" spans="1:3" s="200" customFormat="1" hidden="1" outlineLevel="1">
      <c r="A508" s="212"/>
      <c r="B508" s="227" t="s">
        <v>799</v>
      </c>
      <c r="C508" s="286">
        <v>1445</v>
      </c>
    </row>
    <row r="509" spans="1:3" s="200" customFormat="1" hidden="1" outlineLevel="1">
      <c r="A509" s="214"/>
      <c r="B509" s="225" t="s">
        <v>766</v>
      </c>
      <c r="C509" s="287">
        <f>SUM(C508:C508)</f>
        <v>1445</v>
      </c>
    </row>
    <row r="510" spans="1:3" s="200" customFormat="1" hidden="1" outlineLevel="1">
      <c r="A510" s="218"/>
      <c r="B510" s="236" t="s">
        <v>741</v>
      </c>
      <c r="C510" s="291"/>
    </row>
    <row r="511" spans="1:3" s="200" customFormat="1" ht="37.5" hidden="1" outlineLevel="1">
      <c r="A511" s="212"/>
      <c r="B511" s="227" t="s">
        <v>800</v>
      </c>
      <c r="C511" s="286">
        <v>10000</v>
      </c>
    </row>
    <row r="512" spans="1:3" s="200" customFormat="1" hidden="1" outlineLevel="1">
      <c r="A512" s="214"/>
      <c r="B512" s="225" t="s">
        <v>766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742</v>
      </c>
      <c r="C513" s="292"/>
    </row>
    <row r="514" spans="1:3" s="200" customFormat="1" ht="37.5" hidden="1" outlineLevel="1">
      <c r="A514" s="214"/>
      <c r="B514" s="227" t="s">
        <v>801</v>
      </c>
      <c r="C514" s="286">
        <v>1000</v>
      </c>
    </row>
    <row r="515" spans="1:3" s="200" customFormat="1" hidden="1" outlineLevel="1">
      <c r="A515" s="214"/>
      <c r="B515" s="230" t="s">
        <v>766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743</v>
      </c>
      <c r="C516" s="288"/>
    </row>
    <row r="517" spans="1:3" s="200" customFormat="1" hidden="1" outlineLevel="1">
      <c r="A517" s="212"/>
      <c r="B517" s="227" t="s">
        <v>451</v>
      </c>
      <c r="C517" s="286">
        <v>300</v>
      </c>
    </row>
    <row r="518" spans="1:3" s="200" customFormat="1" hidden="1" outlineLevel="1">
      <c r="A518" s="212"/>
      <c r="B518" s="227" t="s">
        <v>452</v>
      </c>
      <c r="C518" s="286">
        <v>5500</v>
      </c>
    </row>
    <row r="519" spans="1:3" s="200" customFormat="1" hidden="1" outlineLevel="1">
      <c r="A519" s="212"/>
      <c r="B519" s="227" t="s">
        <v>453</v>
      </c>
      <c r="C519" s="286">
        <v>1800</v>
      </c>
    </row>
    <row r="520" spans="1:3" s="200" customFormat="1" hidden="1" outlineLevel="1">
      <c r="A520" s="214"/>
      <c r="B520" s="225" t="s">
        <v>766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352</v>
      </c>
      <c r="C521" s="288"/>
    </row>
    <row r="522" spans="1:3" s="200" customFormat="1" hidden="1" outlineLevel="1">
      <c r="A522" s="212"/>
      <c r="B522" s="227" t="s">
        <v>454</v>
      </c>
      <c r="C522" s="286">
        <v>60</v>
      </c>
    </row>
    <row r="523" spans="1:3" s="200" customFormat="1" hidden="1" outlineLevel="1">
      <c r="A523" s="212"/>
      <c r="B523" s="227" t="s">
        <v>455</v>
      </c>
      <c r="C523" s="286">
        <v>150</v>
      </c>
    </row>
    <row r="524" spans="1:3" s="200" customFormat="1" ht="18.75" hidden="1" customHeight="1" outlineLevel="1">
      <c r="A524" s="214"/>
      <c r="B524" s="225" t="s">
        <v>766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456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457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527" t="s">
        <v>653</v>
      </c>
      <c r="B528" s="527"/>
      <c r="C528" s="527"/>
    </row>
    <row r="529" spans="1:3" s="200" customFormat="1" hidden="1" outlineLevel="1">
      <c r="A529" s="211">
        <v>1</v>
      </c>
      <c r="B529" s="221" t="s">
        <v>734</v>
      </c>
      <c r="C529" s="277"/>
    </row>
    <row r="530" spans="1:3" s="200" customFormat="1" hidden="1" outlineLevel="1">
      <c r="A530" s="212"/>
      <c r="B530" s="224" t="s">
        <v>654</v>
      </c>
      <c r="C530" s="276">
        <v>10900</v>
      </c>
    </row>
    <row r="531" spans="1:3" s="200" customFormat="1" hidden="1" outlineLevel="1">
      <c r="A531" s="212"/>
      <c r="B531" s="224" t="s">
        <v>655</v>
      </c>
      <c r="C531" s="276">
        <v>500</v>
      </c>
    </row>
    <row r="532" spans="1:3" s="200" customFormat="1" hidden="1" outlineLevel="1">
      <c r="A532" s="214"/>
      <c r="B532" s="225" t="s">
        <v>656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352</v>
      </c>
      <c r="C533" s="277"/>
    </row>
    <row r="534" spans="1:3" s="200" customFormat="1" ht="37.5" hidden="1" outlineLevel="1">
      <c r="A534" s="214"/>
      <c r="B534" s="224" t="s">
        <v>657</v>
      </c>
      <c r="C534" s="276">
        <v>16000</v>
      </c>
    </row>
    <row r="535" spans="1:3" s="200" customFormat="1" hidden="1" outlineLevel="1">
      <c r="A535" s="214"/>
      <c r="B535" s="225" t="s">
        <v>766</v>
      </c>
      <c r="C535" s="278">
        <f>SUM(C534)</f>
        <v>16000</v>
      </c>
    </row>
    <row r="536" spans="1:3" s="200" customFormat="1" hidden="1" outlineLevel="1">
      <c r="A536" s="214"/>
      <c r="B536" s="225" t="s">
        <v>658</v>
      </c>
      <c r="C536" s="278">
        <f>C535+C532</f>
        <v>27400</v>
      </c>
    </row>
    <row r="537" spans="1:3" s="200" customFormat="1" ht="21" customHeight="1" collapsed="1">
      <c r="A537" s="214"/>
      <c r="B537" s="225" t="s">
        <v>665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9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240</v>
      </c>
      <c r="C1" s="123" t="e">
        <f>SUM(C2,C50,C59,C63,C66,C69)</f>
        <v>#REF!</v>
      </c>
    </row>
    <row r="2" spans="1:3" s="119" customFormat="1" ht="20.25" customHeight="1">
      <c r="A2" s="126" t="s">
        <v>805</v>
      </c>
      <c r="B2" s="129" t="s">
        <v>845</v>
      </c>
      <c r="C2" s="118" t="e">
        <f>C3+C4+C29+C43+C46+C47+C48+C49</f>
        <v>#REF!</v>
      </c>
    </row>
    <row r="3" spans="1:3" s="142" customFormat="1" ht="74.25" customHeight="1">
      <c r="A3" s="139" t="s">
        <v>81</v>
      </c>
      <c r="B3" s="140" t="s">
        <v>56</v>
      </c>
      <c r="C3" s="141">
        <v>33500</v>
      </c>
    </row>
    <row r="4" spans="1:3" s="142" customFormat="1" ht="39" customHeight="1">
      <c r="A4" s="143" t="s">
        <v>82</v>
      </c>
      <c r="B4" s="144" t="s">
        <v>57</v>
      </c>
      <c r="C4" s="141" t="e">
        <f ca="1">АИП!#REF!</f>
        <v>#REF!</v>
      </c>
    </row>
    <row r="5" spans="1:3" ht="18" hidden="1" customHeight="1" outlineLevel="1">
      <c r="B5" s="130" t="s">
        <v>810</v>
      </c>
      <c r="C5" s="141" t="e">
        <f ca="1">АИП!#REF!</f>
        <v>#REF!</v>
      </c>
    </row>
    <row r="6" spans="1:3" ht="39" hidden="1" customHeight="1" outlineLevel="1">
      <c r="B6" s="130" t="s">
        <v>847</v>
      </c>
      <c r="C6" s="141" t="e">
        <f ca="1">АИП!#REF!</f>
        <v>#REF!</v>
      </c>
    </row>
    <row r="7" spans="1:3" ht="54" hidden="1" customHeight="1" outlineLevel="1">
      <c r="B7" s="130" t="s">
        <v>899</v>
      </c>
      <c r="C7" s="141" t="e">
        <f ca="1">АИП!#REF!</f>
        <v>#REF!</v>
      </c>
    </row>
    <row r="8" spans="1:3" ht="55.5" hidden="1" customHeight="1" outlineLevel="1">
      <c r="B8" s="130" t="s">
        <v>898</v>
      </c>
      <c r="C8" s="141" t="e">
        <f ca="1">АИП!#REF!</f>
        <v>#REF!</v>
      </c>
    </row>
    <row r="9" spans="1:3" ht="75.75" hidden="1" customHeight="1" outlineLevel="1">
      <c r="B9" s="130" t="s">
        <v>897</v>
      </c>
      <c r="C9" s="141" t="e">
        <f ca="1">АИП!#REF!</f>
        <v>#REF!</v>
      </c>
    </row>
    <row r="10" spans="1:3" ht="39" hidden="1" customHeight="1" outlineLevel="1">
      <c r="B10" s="131" t="s">
        <v>848</v>
      </c>
      <c r="C10" s="141" t="e">
        <f ca="1">АИП!#REF!</f>
        <v>#REF!</v>
      </c>
    </row>
    <row r="11" spans="1:3" ht="55.5" hidden="1" customHeight="1" outlineLevel="1">
      <c r="B11" s="130" t="s">
        <v>849</v>
      </c>
      <c r="C11" s="141" t="e">
        <f ca="1">АИП!#REF!</f>
        <v>#REF!</v>
      </c>
    </row>
    <row r="12" spans="1:3" ht="39" hidden="1" customHeight="1" outlineLevel="1">
      <c r="B12" s="130" t="s">
        <v>850</v>
      </c>
      <c r="C12" s="141" t="e">
        <f ca="1">АИП!#REF!</f>
        <v>#REF!</v>
      </c>
    </row>
    <row r="13" spans="1:3" ht="39" hidden="1" customHeight="1" outlineLevel="1">
      <c r="B13" s="130" t="s">
        <v>896</v>
      </c>
      <c r="C13" s="141" t="e">
        <f ca="1">АИП!#REF!</f>
        <v>#REF!</v>
      </c>
    </row>
    <row r="14" spans="1:3" ht="39" hidden="1" customHeight="1" outlineLevel="1">
      <c r="B14" s="130" t="s">
        <v>900</v>
      </c>
      <c r="C14" s="141" t="e">
        <f ca="1">АИП!#REF!</f>
        <v>#REF!</v>
      </c>
    </row>
    <row r="15" spans="1:3" ht="39" hidden="1" customHeight="1" outlineLevel="1">
      <c r="B15" s="130" t="s">
        <v>50</v>
      </c>
      <c r="C15" s="141" t="e">
        <f ca="1">АИП!#REF!</f>
        <v>#REF!</v>
      </c>
    </row>
    <row r="16" spans="1:3" ht="39" hidden="1" customHeight="1" outlineLevel="1">
      <c r="B16" s="130" t="s">
        <v>51</v>
      </c>
      <c r="C16" s="141" t="e">
        <f ca="1">АИП!#REF!</f>
        <v>#REF!</v>
      </c>
    </row>
    <row r="17" spans="1:3" ht="39" hidden="1" customHeight="1" outlineLevel="1">
      <c r="B17" s="130" t="s">
        <v>442</v>
      </c>
      <c r="C17" s="141" t="e">
        <f ca="1">АИП!#REF!</f>
        <v>#REF!</v>
      </c>
    </row>
    <row r="18" spans="1:3" ht="39" hidden="1" customHeight="1" outlineLevel="1">
      <c r="B18" s="131" t="s">
        <v>480</v>
      </c>
      <c r="C18" s="141" t="e">
        <f ca="1">АИП!#REF!</f>
        <v>#REF!</v>
      </c>
    </row>
    <row r="19" spans="1:3" ht="39" hidden="1" customHeight="1" outlineLevel="1">
      <c r="B19" s="132" t="s">
        <v>224</v>
      </c>
      <c r="C19" s="141" t="e">
        <f ca="1">АИП!#REF!</f>
        <v>#REF!</v>
      </c>
    </row>
    <row r="20" spans="1:3" ht="39" hidden="1" customHeight="1" outlineLevel="1">
      <c r="B20" s="130" t="s">
        <v>472</v>
      </c>
      <c r="C20" s="141" t="e">
        <f ca="1">АИП!#REF!</f>
        <v>#REF!</v>
      </c>
    </row>
    <row r="21" spans="1:3" ht="54" hidden="1" customHeight="1" outlineLevel="1">
      <c r="B21" s="131" t="s">
        <v>473</v>
      </c>
      <c r="C21" s="141" t="e">
        <f ca="1">АИП!#REF!</f>
        <v>#REF!</v>
      </c>
    </row>
    <row r="22" spans="1:3" ht="55.5" hidden="1" customHeight="1" outlineLevel="1">
      <c r="B22" s="130" t="s">
        <v>474</v>
      </c>
      <c r="C22" s="141" t="e">
        <f ca="1">АИП!#REF!</f>
        <v>#REF!</v>
      </c>
    </row>
    <row r="23" spans="1:3" ht="39" hidden="1" customHeight="1" outlineLevel="1">
      <c r="B23" s="130" t="s">
        <v>475</v>
      </c>
      <c r="C23" s="141" t="e">
        <f ca="1">АИП!#REF!</f>
        <v>#REF!</v>
      </c>
    </row>
    <row r="24" spans="1:3" ht="39" hidden="1" customHeight="1" outlineLevel="1">
      <c r="B24" s="130" t="s">
        <v>476</v>
      </c>
      <c r="C24" s="141" t="e">
        <f ca="1">АИП!#REF!</f>
        <v>#REF!</v>
      </c>
    </row>
    <row r="25" spans="1:3" ht="39" hidden="1" customHeight="1" outlineLevel="1">
      <c r="B25" s="130" t="s">
        <v>477</v>
      </c>
      <c r="C25" s="141" t="e">
        <f ca="1">АИП!#REF!</f>
        <v>#REF!</v>
      </c>
    </row>
    <row r="26" spans="1:3" ht="39" hidden="1" customHeight="1" outlineLevel="1">
      <c r="B26" s="130" t="s">
        <v>478</v>
      </c>
      <c r="C26" s="141" t="e">
        <f ca="1">АИП!#REF!</f>
        <v>#REF!</v>
      </c>
    </row>
    <row r="27" spans="1:3" ht="39" hidden="1" customHeight="1" outlineLevel="1">
      <c r="B27" s="130" t="s">
        <v>479</v>
      </c>
      <c r="C27" s="141" t="e">
        <f ca="1">АИП!#REF!</f>
        <v>#REF!</v>
      </c>
    </row>
    <row r="28" spans="1:3" ht="60" hidden="1" customHeight="1" outlineLevel="1">
      <c r="B28" s="130" t="s">
        <v>70</v>
      </c>
      <c r="C28" s="141" t="e">
        <f ca="1">АИП!#REF!</f>
        <v>#REF!</v>
      </c>
    </row>
    <row r="29" spans="1:3" s="142" customFormat="1" ht="39" customHeight="1" collapsed="1">
      <c r="A29" s="143" t="s">
        <v>83</v>
      </c>
      <c r="B29" s="144" t="s">
        <v>236</v>
      </c>
      <c r="C29" s="187" t="e">
        <f ca="1">АИП!#REF!</f>
        <v>#REF!</v>
      </c>
    </row>
    <row r="30" spans="1:3" ht="19.5" hidden="1" customHeight="1" outlineLevel="1">
      <c r="B30" s="130" t="s">
        <v>810</v>
      </c>
      <c r="C30" s="120"/>
    </row>
    <row r="31" spans="1:3" ht="54.75" hidden="1" customHeight="1" outlineLevel="1">
      <c r="B31" s="130" t="s">
        <v>225</v>
      </c>
      <c r="C31" s="120"/>
    </row>
    <row r="32" spans="1:3" ht="60.75" hidden="1" customHeight="1" outlineLevel="1">
      <c r="B32" s="130" t="s">
        <v>226</v>
      </c>
      <c r="C32" s="120"/>
    </row>
    <row r="33" spans="1:3" ht="57" hidden="1" customHeight="1" outlineLevel="1">
      <c r="B33" s="130" t="s">
        <v>227</v>
      </c>
      <c r="C33" s="120"/>
    </row>
    <row r="34" spans="1:3" ht="54.75" hidden="1" customHeight="1" outlineLevel="1">
      <c r="B34" s="130" t="s">
        <v>228</v>
      </c>
      <c r="C34" s="120"/>
    </row>
    <row r="35" spans="1:3" ht="57" hidden="1" customHeight="1" outlineLevel="1">
      <c r="B35" s="130" t="s">
        <v>229</v>
      </c>
      <c r="C35" s="120"/>
    </row>
    <row r="36" spans="1:3" ht="57.75" hidden="1" customHeight="1" outlineLevel="1">
      <c r="B36" s="130" t="s">
        <v>802</v>
      </c>
      <c r="C36" s="120"/>
    </row>
    <row r="37" spans="1:3" ht="55.5" hidden="1" customHeight="1" outlineLevel="1">
      <c r="B37" s="130" t="s">
        <v>370</v>
      </c>
      <c r="C37" s="120"/>
    </row>
    <row r="38" spans="1:3" ht="37.5" hidden="1" customHeight="1" outlineLevel="1">
      <c r="B38" s="130" t="s">
        <v>371</v>
      </c>
      <c r="C38" s="120"/>
    </row>
    <row r="39" spans="1:3" ht="75.75" hidden="1" customHeight="1" outlineLevel="1">
      <c r="B39" s="130" t="s">
        <v>372</v>
      </c>
      <c r="C39" s="120"/>
    </row>
    <row r="40" spans="1:3" ht="56.25" hidden="1" customHeight="1" outlineLevel="1">
      <c r="B40" s="130" t="s">
        <v>373</v>
      </c>
      <c r="C40" s="120"/>
    </row>
    <row r="41" spans="1:3" ht="54.75" hidden="1" customHeight="1" outlineLevel="1">
      <c r="B41" s="130" t="s">
        <v>374</v>
      </c>
      <c r="C41" s="120"/>
    </row>
    <row r="42" spans="1:3" ht="54.75" hidden="1" customHeight="1" outlineLevel="1">
      <c r="B42" s="130" t="s">
        <v>375</v>
      </c>
      <c r="C42" s="120"/>
    </row>
    <row r="43" spans="1:3" s="142" customFormat="1" ht="56.25" customHeight="1" collapsed="1">
      <c r="A43" s="143" t="s">
        <v>84</v>
      </c>
      <c r="B43" s="144" t="s">
        <v>237</v>
      </c>
      <c r="C43" s="141"/>
    </row>
    <row r="44" spans="1:3" ht="22.5" hidden="1" customHeight="1" outlineLevel="1">
      <c r="B44" s="133" t="s">
        <v>810</v>
      </c>
      <c r="C44" s="120"/>
    </row>
    <row r="45" spans="1:3" ht="71.25" hidden="1" customHeight="1" outlineLevel="1">
      <c r="B45" s="133" t="s">
        <v>160</v>
      </c>
      <c r="C45" s="120"/>
    </row>
    <row r="46" spans="1:3" s="142" customFormat="1" ht="56.25" collapsed="1">
      <c r="A46" s="143" t="s">
        <v>85</v>
      </c>
      <c r="B46" s="145" t="s">
        <v>238</v>
      </c>
      <c r="C46" s="141"/>
    </row>
    <row r="47" spans="1:3" s="142" customFormat="1" ht="53.25" customHeight="1">
      <c r="A47" s="143" t="s">
        <v>86</v>
      </c>
      <c r="B47" s="145" t="s">
        <v>239</v>
      </c>
      <c r="C47" s="141"/>
    </row>
    <row r="48" spans="1:3" s="142" customFormat="1" ht="37.5">
      <c r="A48" s="143" t="s">
        <v>88</v>
      </c>
      <c r="B48" s="145" t="s">
        <v>87</v>
      </c>
      <c r="C48" s="141">
        <v>7950</v>
      </c>
    </row>
    <row r="49" spans="1:3" s="142" customFormat="1" ht="56.25">
      <c r="A49" s="143" t="s">
        <v>89</v>
      </c>
      <c r="B49" s="145" t="s">
        <v>102</v>
      </c>
      <c r="C49" s="141">
        <v>5700</v>
      </c>
    </row>
    <row r="50" spans="1:3" s="119" customFormat="1" ht="40.5">
      <c r="A50" s="126" t="s">
        <v>806</v>
      </c>
      <c r="B50" s="129" t="s">
        <v>846</v>
      </c>
      <c r="C50" s="118" t="e">
        <f>SUM(C51:C56)</f>
        <v>#REF!</v>
      </c>
    </row>
    <row r="51" spans="1:3" ht="56.25" customHeight="1">
      <c r="B51" s="121" t="e">
        <f ca="1">АИП!#REF!</f>
        <v>#REF!</v>
      </c>
      <c r="C51" s="121" t="e">
        <f ca="1">АИП!#REF!</f>
        <v>#REF!</v>
      </c>
    </row>
    <row r="52" spans="1:3" ht="36.75" customHeight="1">
      <c r="B52" s="121" t="e">
        <f ca="1">АИП!#REF!</f>
        <v>#REF!</v>
      </c>
      <c r="C52" s="121" t="e">
        <f ca="1">АИП!#REF!</f>
        <v>#REF!</v>
      </c>
    </row>
    <row r="53" spans="1:3">
      <c r="B53" s="121" t="e">
        <f ca="1">АИП!#REF!</f>
        <v>#REF!</v>
      </c>
      <c r="C53" s="121" t="e">
        <f ca="1">АИП!#REF!</f>
        <v>#REF!</v>
      </c>
    </row>
    <row r="54" spans="1:3">
      <c r="B54" s="121" t="e">
        <f ca="1">АИП!#REF!</f>
        <v>#REF!</v>
      </c>
      <c r="C54" s="121" t="e">
        <f ca="1">АИП!#REF!</f>
        <v>#REF!</v>
      </c>
    </row>
    <row r="55" spans="1:3" ht="53.25" customHeight="1">
      <c r="B55" s="121" t="e">
        <f ca="1">АИП!#REF!</f>
        <v>#REF!</v>
      </c>
      <c r="C55" s="121" t="e">
        <f ca="1">АИП!#REF!</f>
        <v>#REF!</v>
      </c>
    </row>
    <row r="56" spans="1:3" ht="41.25" customHeight="1">
      <c r="B56" s="121" t="e">
        <f ca="1">АИП!#REF!</f>
        <v>#REF!</v>
      </c>
      <c r="C56" s="121" t="e">
        <f ca="1">АИП!#REF!</f>
        <v>#REF!</v>
      </c>
    </row>
    <row r="57" spans="1:3" s="128" customFormat="1" ht="40.5">
      <c r="A57" s="126" t="s">
        <v>807</v>
      </c>
      <c r="B57" s="134" t="s">
        <v>415</v>
      </c>
      <c r="C57" s="118" t="e">
        <f ca="1">SUM(C58:C58)</f>
        <v>#REF!</v>
      </c>
    </row>
    <row r="58" spans="1:3" ht="57" customHeight="1">
      <c r="B58" s="121" t="e">
        <f ca="1">АИП!#REF!</f>
        <v>#REF!</v>
      </c>
      <c r="C58" s="121" t="e">
        <f ca="1">АИП!#REF!</f>
        <v>#REF!</v>
      </c>
    </row>
    <row r="59" spans="1:3" s="136" customFormat="1" ht="43.5" customHeight="1">
      <c r="A59" s="126" t="s">
        <v>808</v>
      </c>
      <c r="B59" s="129" t="s">
        <v>72</v>
      </c>
      <c r="C59" s="134">
        <f>SUM(C60:C62)</f>
        <v>9690</v>
      </c>
    </row>
    <row r="60" spans="1:3" s="138" customFormat="1" ht="51.75" customHeight="1">
      <c r="A60" s="135"/>
      <c r="B60" s="113" t="s">
        <v>75</v>
      </c>
      <c r="C60" s="121">
        <v>9010</v>
      </c>
    </row>
    <row r="61" spans="1:3" s="138" customFormat="1" ht="18.75" customHeight="1">
      <c r="A61" s="135"/>
      <c r="B61" s="113" t="s">
        <v>76</v>
      </c>
      <c r="C61" s="121">
        <v>200</v>
      </c>
    </row>
    <row r="62" spans="1:3" s="138" customFormat="1" ht="18">
      <c r="A62" s="135"/>
      <c r="B62" s="113" t="s">
        <v>576</v>
      </c>
      <c r="C62" s="113">
        <v>480</v>
      </c>
    </row>
    <row r="63" spans="1:3" s="119" customFormat="1" ht="36">
      <c r="A63" s="126" t="s">
        <v>809</v>
      </c>
      <c r="B63" s="137" t="s">
        <v>73</v>
      </c>
      <c r="C63" s="137">
        <f>SUM(C64:C65)</f>
        <v>770</v>
      </c>
    </row>
    <row r="64" spans="1:3" ht="36">
      <c r="B64" s="113" t="s">
        <v>446</v>
      </c>
      <c r="C64" s="113">
        <v>650</v>
      </c>
    </row>
    <row r="65" spans="1:3" ht="36">
      <c r="B65" s="113" t="s">
        <v>77</v>
      </c>
      <c r="C65" s="113">
        <v>120</v>
      </c>
    </row>
    <row r="66" spans="1:3" s="119" customFormat="1" ht="36">
      <c r="A66" s="126" t="s">
        <v>811</v>
      </c>
      <c r="B66" s="137" t="s">
        <v>74</v>
      </c>
      <c r="C66" s="137">
        <f>SUM(C67,C68)</f>
        <v>2430</v>
      </c>
    </row>
    <row r="67" spans="1:3" s="147" customFormat="1" ht="37.5">
      <c r="A67" s="146" t="s">
        <v>805</v>
      </c>
      <c r="B67" s="145" t="s">
        <v>78</v>
      </c>
      <c r="C67" s="145">
        <v>1130</v>
      </c>
    </row>
    <row r="68" spans="1:3" s="147" customFormat="1" ht="56.25">
      <c r="A68" s="146" t="s">
        <v>806</v>
      </c>
      <c r="B68" s="145" t="s">
        <v>272</v>
      </c>
      <c r="C68" s="145">
        <v>1300</v>
      </c>
    </row>
    <row r="69" spans="1:3" s="119" customFormat="1" ht="36">
      <c r="A69" s="126" t="s">
        <v>812</v>
      </c>
      <c r="B69" s="137" t="s">
        <v>445</v>
      </c>
      <c r="C69" s="137">
        <f>SUM(C70:C70)</f>
        <v>370</v>
      </c>
    </row>
    <row r="70" spans="1:3" ht="36">
      <c r="B70" s="113" t="s">
        <v>273</v>
      </c>
      <c r="C70" s="113">
        <v>370</v>
      </c>
    </row>
    <row r="71" spans="1:3">
      <c r="A71" s="126" t="s">
        <v>813</v>
      </c>
      <c r="B71" s="137" t="s">
        <v>819</v>
      </c>
      <c r="C71" s="137">
        <f>SUM(C72:C76)</f>
        <v>7000</v>
      </c>
    </row>
    <row r="72" spans="1:3" ht="128.25" customHeight="1">
      <c r="B72" s="113" t="s">
        <v>444</v>
      </c>
      <c r="C72" s="113">
        <v>500</v>
      </c>
    </row>
    <row r="73" spans="1:3" ht="37.5" customHeight="1">
      <c r="B73" s="113" t="s">
        <v>90</v>
      </c>
      <c r="C73" s="113">
        <v>400</v>
      </c>
    </row>
    <row r="74" spans="1:3" ht="71.25" customHeight="1">
      <c r="B74" s="113" t="s">
        <v>93</v>
      </c>
      <c r="C74" s="113">
        <v>1000</v>
      </c>
    </row>
    <row r="75" spans="1:3" ht="36" customHeight="1">
      <c r="B75" s="113" t="s">
        <v>94</v>
      </c>
      <c r="C75" s="113">
        <v>100</v>
      </c>
    </row>
    <row r="76" spans="1:3" ht="54.75" customHeight="1">
      <c r="B76" s="113" t="s">
        <v>95</v>
      </c>
      <c r="C76" s="113">
        <v>5000</v>
      </c>
    </row>
    <row r="77" spans="1:3">
      <c r="A77" s="126" t="s">
        <v>813</v>
      </c>
      <c r="B77" s="137" t="s">
        <v>290</v>
      </c>
      <c r="C77" s="178" t="e">
        <f>C78+C85</f>
        <v>#REF!</v>
      </c>
    </row>
    <row r="78" spans="1:3" ht="57" customHeight="1">
      <c r="B78" s="121" t="e">
        <f ca="1">АИП!#REF!</f>
        <v>#REF!</v>
      </c>
      <c r="C78" s="121" t="e">
        <f ca="1">АИП!#REF!</f>
        <v>#REF!</v>
      </c>
    </row>
    <row r="79" spans="1:3" ht="72" customHeight="1">
      <c r="B79" s="121" t="e">
        <f ca="1">АИП!#REF!</f>
        <v>#REF!</v>
      </c>
      <c r="C79" s="121" t="e">
        <f ca="1">АИП!#REF!</f>
        <v>#REF!</v>
      </c>
    </row>
    <row r="80" spans="1:3" ht="54" customHeight="1">
      <c r="B80" s="121" t="e">
        <f ca="1">АИП!#REF!</f>
        <v>#REF!</v>
      </c>
      <c r="C80" s="121" t="e">
        <f ca="1">АИП!#REF!</f>
        <v>#REF!</v>
      </c>
    </row>
    <row r="81" spans="2:3" ht="55.5" customHeight="1">
      <c r="B81" s="121" t="e">
        <f ca="1">АИП!#REF!</f>
        <v>#REF!</v>
      </c>
      <c r="C81" s="121" t="e">
        <f ca="1">АИП!#REF!</f>
        <v>#REF!</v>
      </c>
    </row>
    <row r="82" spans="2:3" ht="36.75" customHeight="1">
      <c r="B82" s="121" t="e">
        <f ca="1">АИП!#REF!</f>
        <v>#REF!</v>
      </c>
      <c r="C82" s="121" t="e">
        <f ca="1">АИП!#REF!</f>
        <v>#REF!</v>
      </c>
    </row>
    <row r="83" spans="2:3" ht="36.75" customHeight="1">
      <c r="B83" s="121" t="e">
        <f ca="1">АИП!#REF!</f>
        <v>#REF!</v>
      </c>
      <c r="C83" s="121" t="e">
        <f ca="1">АИП!#REF!</f>
        <v>#REF!</v>
      </c>
    </row>
    <row r="84" spans="2:3" ht="36.75" customHeight="1">
      <c r="B84" s="121" t="e">
        <f ca="1">АИП!#REF!</f>
        <v>#REF!</v>
      </c>
      <c r="C84" s="121" t="e">
        <f ca="1">АИП!#REF!</f>
        <v>#REF!</v>
      </c>
    </row>
    <row r="85" spans="2:3" ht="93" customHeight="1">
      <c r="B85" s="121" t="e">
        <f ca="1">АИП!#REF!</f>
        <v>#REF!</v>
      </c>
      <c r="C85" s="121" t="e">
        <f ca="1">АИП!#REF!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9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</vt:lpstr>
      <vt:lpstr>ПРИЛ2</vt:lpstr>
      <vt:lpstr>ПРИЛ1</vt:lpstr>
      <vt:lpstr>Л</vt:lpstr>
      <vt:lpstr>АИП!Заголовки_для_печати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АИП!Область_печати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evstigneeva</cp:lastModifiedBy>
  <cp:lastPrinted>2011-06-10T08:51:37Z</cp:lastPrinted>
  <dcterms:created xsi:type="dcterms:W3CDTF">2002-08-12T10:42:45Z</dcterms:created>
  <dcterms:modified xsi:type="dcterms:W3CDTF">2011-06-10T08:52:29Z</dcterms:modified>
</cp:coreProperties>
</file>